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710" windowWidth="11745" windowHeight="6435" tabRatio="601" activeTab="0"/>
  </bookViews>
  <sheets>
    <sheet name="Returns" sheetId="1" r:id="rId1"/>
    <sheet name="Correlation Matrix" sheetId="2" r:id="rId2"/>
    <sheet name="Portfolio" sheetId="3" r:id="rId3"/>
  </sheets>
  <definedNames>
    <definedName name="_xlnm.Print_Area" localSheetId="2">'Portfolio'!$A$55:$I$84</definedName>
    <definedName name="_xlnm.Print_Area" localSheetId="0">'Returns'!$A$1:$I$66</definedName>
    <definedName name="solver_adj" localSheetId="2" hidden="1">'Portfolio'!$A$59:$A$66</definedName>
    <definedName name="solver_cvg" localSheetId="2" hidden="1">0.0001</definedName>
    <definedName name="solver_drv" localSheetId="2" hidden="1">1</definedName>
    <definedName name="solver_est" localSheetId="2" hidden="1">1</definedName>
    <definedName name="solver_itr" localSheetId="2" hidden="1">100</definedName>
    <definedName name="solver_lhs1" localSheetId="2" hidden="1">'Portfolio'!$A$59</definedName>
    <definedName name="solver_lhs10" localSheetId="2" hidden="1">'Portfolio'!$A$63</definedName>
    <definedName name="solver_lhs11" localSheetId="2" hidden="1">'Portfolio'!$A$64</definedName>
    <definedName name="solver_lhs12" localSheetId="2" hidden="1">'Portfolio'!$A$64</definedName>
    <definedName name="solver_lhs13" localSheetId="2" hidden="1">'Portfolio'!$A$65</definedName>
    <definedName name="solver_lhs14" localSheetId="2" hidden="1">'Portfolio'!$A$65</definedName>
    <definedName name="solver_lhs15" localSheetId="2" hidden="1">'Portfolio'!$A$66</definedName>
    <definedName name="solver_lhs16" localSheetId="2" hidden="1">'Portfolio'!$A$66</definedName>
    <definedName name="solver_lhs17" localSheetId="2" hidden="1">'Portfolio'!$A$67</definedName>
    <definedName name="solver_lhs18" localSheetId="2" hidden="1">'Portfolio'!$B$71</definedName>
    <definedName name="solver_lhs2" localSheetId="2" hidden="1">'Portfolio'!$A$59</definedName>
    <definedName name="solver_lhs3" localSheetId="2" hidden="1">'Portfolio'!$A$60</definedName>
    <definedName name="solver_lhs4" localSheetId="2" hidden="1">'Portfolio'!$A$60</definedName>
    <definedName name="solver_lhs5" localSheetId="2" hidden="1">'Portfolio'!$A$61</definedName>
    <definedName name="solver_lhs6" localSheetId="2" hidden="1">'Portfolio'!$A$61</definedName>
    <definedName name="solver_lhs7" localSheetId="2" hidden="1">'Portfolio'!$A$62</definedName>
    <definedName name="solver_lhs8" localSheetId="2" hidden="1">'Portfolio'!$A$62</definedName>
    <definedName name="solver_lhs9" localSheetId="2" hidden="1">'Portfolio'!$A$63</definedName>
    <definedName name="solver_lin" localSheetId="2" hidden="1">2</definedName>
    <definedName name="solver_neg" localSheetId="2" hidden="1">2</definedName>
    <definedName name="solver_num" localSheetId="2" hidden="1">18</definedName>
    <definedName name="solver_nwt" localSheetId="2" hidden="1">1</definedName>
    <definedName name="solver_opt" localSheetId="2" hidden="1">'Portfolio'!$B$70</definedName>
    <definedName name="solver_pre" localSheetId="2" hidden="1">0.000001</definedName>
    <definedName name="solver_rel1" localSheetId="2" hidden="1">1</definedName>
    <definedName name="solver_rel10" localSheetId="2" hidden="1">3</definedName>
    <definedName name="solver_rel11" localSheetId="2" hidden="1">1</definedName>
    <definedName name="solver_rel12" localSheetId="2" hidden="1">3</definedName>
    <definedName name="solver_rel13" localSheetId="2" hidden="1">1</definedName>
    <definedName name="solver_rel14" localSheetId="2" hidden="1">3</definedName>
    <definedName name="solver_rel15" localSheetId="2" hidden="1">1</definedName>
    <definedName name="solver_rel16" localSheetId="2" hidden="1">3</definedName>
    <definedName name="solver_rel17" localSheetId="2" hidden="1">2</definedName>
    <definedName name="solver_rel18" localSheetId="2" hidden="1">2</definedName>
    <definedName name="solver_rel2" localSheetId="2" hidden="1">3</definedName>
    <definedName name="solver_rel3" localSheetId="2" hidden="1">1</definedName>
    <definedName name="solver_rel4" localSheetId="2" hidden="1">3</definedName>
    <definedName name="solver_rel5" localSheetId="2" hidden="1">1</definedName>
    <definedName name="solver_rel6" localSheetId="2" hidden="1">3</definedName>
    <definedName name="solver_rel7" localSheetId="2" hidden="1">1</definedName>
    <definedName name="solver_rel8" localSheetId="2" hidden="1">3</definedName>
    <definedName name="solver_rel9" localSheetId="2" hidden="1">1</definedName>
    <definedName name="solver_rhs1" localSheetId="2" hidden="1">1</definedName>
    <definedName name="solver_rhs10" localSheetId="2" hidden="1">0</definedName>
    <definedName name="solver_rhs11" localSheetId="2" hidden="1">1</definedName>
    <definedName name="solver_rhs12" localSheetId="2" hidden="1">0</definedName>
    <definedName name="solver_rhs13" localSheetId="2" hidden="1">1</definedName>
    <definedName name="solver_rhs14" localSheetId="2" hidden="1">0</definedName>
    <definedName name="solver_rhs15" localSheetId="2" hidden="1">1</definedName>
    <definedName name="solver_rhs16" localSheetId="2" hidden="1">0</definedName>
    <definedName name="solver_rhs17" localSheetId="2" hidden="1">1</definedName>
    <definedName name="solver_rhs18" localSheetId="2" hidden="1">13.5%</definedName>
    <definedName name="solver_rhs2" localSheetId="2" hidden="1">0</definedName>
    <definedName name="solver_rhs3" localSheetId="2" hidden="1">1</definedName>
    <definedName name="solver_rhs4" localSheetId="2" hidden="1">0</definedName>
    <definedName name="solver_rhs5" localSheetId="2" hidden="1">1</definedName>
    <definedName name="solver_rhs6" localSheetId="2" hidden="1">0</definedName>
    <definedName name="solver_rhs7" localSheetId="2" hidden="1">1</definedName>
    <definedName name="solver_rhs8" localSheetId="2" hidden="1">0</definedName>
    <definedName name="solver_rhs9" localSheetId="2" hidden="1">1</definedName>
    <definedName name="solver_scl" localSheetId="2" hidden="1">2</definedName>
    <definedName name="solver_sho" localSheetId="2" hidden="1">2</definedName>
    <definedName name="solver_tim" localSheetId="2" hidden="1">100</definedName>
    <definedName name="solver_tol" localSheetId="2" hidden="1">0.05</definedName>
    <definedName name="solver_typ" localSheetId="2" hidden="1">2</definedName>
    <definedName name="solver_val" localSheetId="2" hidden="1">0</definedName>
  </definedNames>
  <calcPr fullCalcOnLoad="1"/>
</workbook>
</file>

<file path=xl/comments2.xml><?xml version="1.0" encoding="utf-8"?>
<comments xmlns="http://schemas.openxmlformats.org/spreadsheetml/2006/main">
  <authors>
    <author>Richard D. Johnson</author>
  </authors>
  <commentList>
    <comment ref="A1" authorId="0">
      <text>
        <r>
          <rPr>
            <b/>
            <sz val="8"/>
            <rFont val="Tahoma"/>
            <family val="2"/>
          </rPr>
          <t>The correlation matrix is calculated in Excel using the data analysis function that is found under the Tool Menu. Note if Data Analysis Does not appear on the Tool Menu you will need to select Add-in and add to the Menu.  The appropriate columns in the Selected Dow Returns worksheet are  selected with the ticker symbol included.  The appropriate monthly returns will be highlighted (do not include the means, standard deviation or annualized measures in the range).  The correlation matrix is then used in the portfolio spreadsheet.</t>
        </r>
        <r>
          <rPr>
            <sz val="8"/>
            <rFont val="Tahoma"/>
            <family val="2"/>
          </rPr>
          <t xml:space="preserve">
</t>
        </r>
      </text>
    </comment>
  </commentList>
</comments>
</file>

<file path=xl/comments3.xml><?xml version="1.0" encoding="utf-8"?>
<comments xmlns="http://schemas.openxmlformats.org/spreadsheetml/2006/main">
  <authors>
    <author>Richard D. Johnson</author>
    <author>Bill Reese - Freeman School of Business</author>
  </authors>
  <commentList>
    <comment ref="G55" authorId="0">
      <text>
        <r>
          <rPr>
            <b/>
            <sz val="8"/>
            <rFont val="Tahoma"/>
            <family val="2"/>
          </rPr>
          <t>Each time that you run the solver function for a targeted rate of return, you will find the optimal weights for the securities that has the minimum variance.  The displayed Covariance Matrix is for the 13.5% expected return.  At each step in the solution, you have to copy the weights, return and standard deviation into the table below.  The table is then used to construct the efficient frontier.
The highligted cells from the Solver Run match the data that is copied into the table.</t>
        </r>
        <r>
          <rPr>
            <sz val="8"/>
            <rFont val="Tahoma"/>
            <family val="2"/>
          </rPr>
          <t xml:space="preserve">
</t>
        </r>
      </text>
    </comment>
    <comment ref="E1" authorId="0">
      <text>
        <r>
          <rPr>
            <b/>
            <sz val="8"/>
            <rFont val="Tahoma"/>
            <family val="2"/>
          </rPr>
          <t>This example limits the investment in securities to being positive and therefore does not allow short sales.  The capability to short sell securities can be incorporated by changing the constraints in the solver tool.</t>
        </r>
        <r>
          <rPr>
            <sz val="8"/>
            <rFont val="Tahoma"/>
            <family val="2"/>
          </rPr>
          <t xml:space="preserve">
</t>
        </r>
      </text>
    </comment>
    <comment ref="H37" authorId="1">
      <text>
        <r>
          <rPr>
            <b/>
            <sz val="8"/>
            <rFont val="Tahoma"/>
            <family val="2"/>
          </rPr>
          <t>This allows us to see the expected return and standard deviation for an equally weighted portfolio. This portfolio is not necessarily efficient, it just gives us a good starting point to estimate expected return and standard deviation values for the targeted returns below.</t>
        </r>
        <r>
          <rPr>
            <sz val="8"/>
            <rFont val="Tahoma"/>
            <family val="2"/>
          </rPr>
          <t xml:space="preserve">
</t>
        </r>
      </text>
    </comment>
  </commentList>
</comments>
</file>

<file path=xl/sharedStrings.xml><?xml version="1.0" encoding="utf-8"?>
<sst xmlns="http://schemas.openxmlformats.org/spreadsheetml/2006/main" count="82" uniqueCount="37">
  <si>
    <t>Date</t>
  </si>
  <si>
    <t xml:space="preserve"> </t>
  </si>
  <si>
    <t>C</t>
  </si>
  <si>
    <t>GE</t>
  </si>
  <si>
    <t>HD</t>
  </si>
  <si>
    <t>INTC</t>
  </si>
  <si>
    <t>JNJ</t>
  </si>
  <si>
    <t>MRK</t>
  </si>
  <si>
    <t>SBC</t>
  </si>
  <si>
    <t>WMT</t>
  </si>
  <si>
    <t>Covariance Matrix</t>
  </si>
  <si>
    <t>Weights</t>
  </si>
  <si>
    <t>Port Var.</t>
  </si>
  <si>
    <t>Port S.D.</t>
  </si>
  <si>
    <t>Port Var</t>
  </si>
  <si>
    <t>Standard Dev</t>
  </si>
  <si>
    <t>Wieghts</t>
  </si>
  <si>
    <t>Matrix</t>
  </si>
  <si>
    <t>TKR SYM</t>
  </si>
  <si>
    <t>Boardered Covariance Matrix for Equally Weighted Portfolio</t>
  </si>
  <si>
    <t>Correlation Matrix</t>
  </si>
  <si>
    <t>Boardered Covariance Matrix for Target Returns</t>
  </si>
  <si>
    <t>Annualized SD</t>
  </si>
  <si>
    <t>Efficient Frontier for 8 Securities</t>
  </si>
  <si>
    <t>S&amp;P 500</t>
  </si>
  <si>
    <t>Corr w/ S&amp;P</t>
  </si>
  <si>
    <t>Beta</t>
  </si>
  <si>
    <t>Rf</t>
  </si>
  <si>
    <t>Rm - Rf</t>
  </si>
  <si>
    <t>Exp. Return</t>
  </si>
  <si>
    <t>Exp. Ret.</t>
  </si>
  <si>
    <t>Solutions for Targeted Returns Ranging from 9 to 13.5 Percent</t>
  </si>
  <si>
    <t>Port ER</t>
  </si>
  <si>
    <t>Expect Ret</t>
  </si>
  <si>
    <t>Stand Dev</t>
  </si>
  <si>
    <t>Monthly SD</t>
  </si>
  <si>
    <t>BETA = slope = COVi,market/VARIANCE = RHO x stdv I X STDV market/variance of market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</si>
</sst>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
    <numFmt numFmtId="166" formatCode="0.0"/>
    <numFmt numFmtId="167" formatCode="0.000"/>
    <numFmt numFmtId="168" formatCode="&quot;$&quot;#,##0.00"/>
    <numFmt numFmtId="169" formatCode="0.0%"/>
  </numFmts>
  <fonts count="48">
    <font>
      <sz val="10"/>
      <name val="Arial"/>
      <family val="0"/>
    </font>
    <font>
      <i/>
      <sz val="10"/>
      <name val="Arial"/>
      <family val="2"/>
    </font>
    <font>
      <u val="single"/>
      <sz val="10"/>
      <color indexed="12"/>
      <name val="Arial"/>
      <family val="2"/>
    </font>
    <font>
      <u val="single"/>
      <sz val="10"/>
      <color indexed="36"/>
      <name val="Arial"/>
      <family val="2"/>
    </font>
    <font>
      <b/>
      <sz val="10"/>
      <name val="Arial"/>
      <family val="2"/>
    </font>
    <font>
      <sz val="8"/>
      <name val="Tahoma"/>
      <family val="2"/>
    </font>
    <font>
      <b/>
      <sz val="8"/>
      <name val="Tahoma"/>
      <family val="2"/>
    </font>
    <font>
      <sz val="19"/>
      <color indexed="8"/>
      <name val="Arial"/>
      <family val="2"/>
    </font>
    <font>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b/>
      <sz val="15"/>
      <color indexed="8"/>
      <name val="Arial"/>
      <family val="2"/>
    </font>
    <font>
      <sz val="9.5"/>
      <color indexed="8"/>
      <name val="Arial"/>
      <family val="2"/>
    </font>
    <font>
      <sz val="18.7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0">
    <xf numFmtId="0" fontId="0" fillId="0" borderId="0" xfId="0" applyAlignment="1">
      <alignment/>
    </xf>
    <xf numFmtId="17" fontId="0" fillId="0" borderId="0" xfId="0" applyNumberFormat="1" applyAlignment="1">
      <alignment/>
    </xf>
    <xf numFmtId="0" fontId="0" fillId="0" borderId="0" xfId="0" applyFill="1" applyBorder="1" applyAlignment="1">
      <alignment/>
    </xf>
    <xf numFmtId="0" fontId="0" fillId="0" borderId="10" xfId="0" applyFill="1" applyBorder="1" applyAlignment="1">
      <alignment/>
    </xf>
    <xf numFmtId="0" fontId="1" fillId="0" borderId="11" xfId="0" applyFont="1" applyFill="1" applyBorder="1" applyAlignment="1">
      <alignment horizontal="center"/>
    </xf>
    <xf numFmtId="164" fontId="0" fillId="0" borderId="0" xfId="0" applyNumberFormat="1" applyAlignment="1">
      <alignment/>
    </xf>
    <xf numFmtId="165" fontId="0" fillId="0" borderId="0" xfId="0" applyNumberFormat="1" applyAlignment="1">
      <alignment/>
    </xf>
    <xf numFmtId="2" fontId="0" fillId="0" borderId="0" xfId="0" applyNumberFormat="1" applyAlignment="1">
      <alignment/>
    </xf>
    <xf numFmtId="165" fontId="0" fillId="0" borderId="12" xfId="0" applyNumberFormat="1" applyBorder="1" applyAlignment="1">
      <alignment/>
    </xf>
    <xf numFmtId="2" fontId="0" fillId="0" borderId="0" xfId="0" applyNumberFormat="1" applyFill="1" applyBorder="1" applyAlignment="1">
      <alignment/>
    </xf>
    <xf numFmtId="2" fontId="0" fillId="0" borderId="0" xfId="0" applyNumberFormat="1" applyFont="1" applyFill="1" applyBorder="1" applyAlignment="1">
      <alignment/>
    </xf>
    <xf numFmtId="2" fontId="0" fillId="0" borderId="10" xfId="0" applyNumberFormat="1" applyFill="1" applyBorder="1" applyAlignment="1">
      <alignment/>
    </xf>
    <xf numFmtId="0" fontId="0" fillId="0" borderId="0" xfId="0" applyBorder="1" applyAlignment="1">
      <alignment/>
    </xf>
    <xf numFmtId="0" fontId="4" fillId="0" borderId="0" xfId="0" applyFont="1" applyAlignment="1">
      <alignment/>
    </xf>
    <xf numFmtId="0" fontId="0" fillId="0" borderId="10" xfId="0" applyBorder="1" applyAlignment="1">
      <alignment/>
    </xf>
    <xf numFmtId="0" fontId="0" fillId="0" borderId="11" xfId="0" applyBorder="1" applyAlignment="1">
      <alignment/>
    </xf>
    <xf numFmtId="2" fontId="0" fillId="0" borderId="10" xfId="0" applyNumberFormat="1" applyBorder="1" applyAlignment="1">
      <alignment/>
    </xf>
    <xf numFmtId="0" fontId="0" fillId="0" borderId="12" xfId="0" applyBorder="1" applyAlignment="1">
      <alignment/>
    </xf>
    <xf numFmtId="10" fontId="0" fillId="0" borderId="0" xfId="0" applyNumberFormat="1" applyAlignment="1">
      <alignment/>
    </xf>
    <xf numFmtId="10" fontId="0" fillId="33" borderId="0" xfId="0" applyNumberFormat="1" applyFill="1" applyAlignment="1">
      <alignment/>
    </xf>
    <xf numFmtId="165" fontId="0" fillId="34" borderId="12" xfId="0" applyNumberFormat="1" applyFill="1" applyBorder="1" applyAlignment="1">
      <alignment/>
    </xf>
    <xf numFmtId="165" fontId="0" fillId="0" borderId="0" xfId="0" applyNumberFormat="1" applyFill="1" applyBorder="1" applyAlignment="1">
      <alignment/>
    </xf>
    <xf numFmtId="0" fontId="1" fillId="0" borderId="13" xfId="0" applyFont="1" applyFill="1" applyBorder="1" applyAlignment="1">
      <alignment horizontal="center"/>
    </xf>
    <xf numFmtId="10" fontId="0" fillId="35" borderId="0" xfId="0" applyNumberFormat="1" applyFill="1" applyAlignment="1">
      <alignment/>
    </xf>
    <xf numFmtId="10" fontId="0" fillId="33" borderId="0" xfId="0" applyNumberFormat="1" applyFill="1" applyBorder="1" applyAlignment="1">
      <alignment/>
    </xf>
    <xf numFmtId="165" fontId="0" fillId="0" borderId="10" xfId="0" applyNumberFormat="1" applyBorder="1" applyAlignment="1">
      <alignment/>
    </xf>
    <xf numFmtId="169" fontId="0" fillId="35" borderId="0" xfId="0" applyNumberFormat="1" applyFill="1" applyAlignment="1">
      <alignment/>
    </xf>
    <xf numFmtId="0" fontId="4" fillId="0" borderId="0" xfId="0" applyFont="1" applyAlignment="1">
      <alignment horizontal="center"/>
    </xf>
    <xf numFmtId="0" fontId="0" fillId="0" borderId="0" xfId="0" applyFont="1" applyAlignment="1">
      <alignment/>
    </xf>
    <xf numFmtId="9"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Portfolio Efficient Frontier </a:t>
            </a:r>
          </a:p>
        </c:rich>
      </c:tx>
      <c:layout>
        <c:manualLayout>
          <c:xMode val="factor"/>
          <c:yMode val="factor"/>
          <c:x val="0.00575"/>
          <c:y val="0"/>
        </c:manualLayout>
      </c:layout>
      <c:spPr>
        <a:noFill/>
        <a:ln>
          <a:noFill/>
        </a:ln>
      </c:spPr>
    </c:title>
    <c:plotArea>
      <c:layout>
        <c:manualLayout>
          <c:xMode val="edge"/>
          <c:yMode val="edge"/>
          <c:x val="0.05725"/>
          <c:y val="0.13125"/>
          <c:w val="0.88075"/>
          <c:h val="0.58425"/>
        </c:manualLayout>
      </c:layout>
      <c:scatterChart>
        <c:scatterStyle val="smoothMarker"/>
        <c:varyColors val="0"/>
        <c:ser>
          <c:idx val="0"/>
          <c:order val="0"/>
          <c:tx>
            <c:v>portfolio</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Portfolio!$B$74:$B$83</c:f>
              <c:numCache/>
            </c:numRef>
          </c:xVal>
          <c:yVal>
            <c:numRef>
              <c:f>Portfolio!$A$74:$A$83</c:f>
              <c:numCache/>
            </c:numRef>
          </c:yVal>
          <c:smooth val="1"/>
        </c:ser>
        <c:ser>
          <c:idx val="1"/>
          <c:order val="1"/>
          <c:tx>
            <c:v>C</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Portfolio!$C$4</c:f>
              <c:numCache/>
            </c:numRef>
          </c:xVal>
          <c:yVal>
            <c:numRef>
              <c:f>Portfolio!$B$4</c:f>
              <c:numCache/>
            </c:numRef>
          </c:yVal>
          <c:smooth val="1"/>
        </c:ser>
        <c:ser>
          <c:idx val="2"/>
          <c:order val="2"/>
          <c:tx>
            <c:v>GE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Portfolio!$C$5</c:f>
              <c:numCache/>
            </c:numRef>
          </c:xVal>
          <c:yVal>
            <c:numRef>
              <c:f>Portfolio!$B$5</c:f>
              <c:numCache/>
            </c:numRef>
          </c:yVal>
          <c:smooth val="1"/>
        </c:ser>
        <c:ser>
          <c:idx val="3"/>
          <c:order val="3"/>
          <c:tx>
            <c:v>HD</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Portfolio!$C$6</c:f>
              <c:numCache/>
            </c:numRef>
          </c:xVal>
          <c:yVal>
            <c:numRef>
              <c:f>Portfolio!$B$6</c:f>
              <c:numCache/>
            </c:numRef>
          </c:yVal>
          <c:smooth val="1"/>
        </c:ser>
        <c:ser>
          <c:idx val="4"/>
          <c:order val="4"/>
          <c:tx>
            <c:v>INTC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Portfolio!$C$7</c:f>
              <c:numCache/>
            </c:numRef>
          </c:xVal>
          <c:yVal>
            <c:numRef>
              <c:f>Portfolio!$B$7</c:f>
              <c:numCache/>
            </c:numRef>
          </c:yVal>
          <c:smooth val="1"/>
        </c:ser>
        <c:ser>
          <c:idx val="5"/>
          <c:order val="5"/>
          <c:tx>
            <c:v>JNJ</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xVal>
            <c:numRef>
              <c:f>Portfolio!$C$8</c:f>
              <c:numCache/>
            </c:numRef>
          </c:xVal>
          <c:yVal>
            <c:numRef>
              <c:f>Portfolio!$B$8</c:f>
              <c:numCache/>
            </c:numRef>
          </c:yVal>
          <c:smooth val="1"/>
        </c:ser>
        <c:ser>
          <c:idx val="6"/>
          <c:order val="6"/>
          <c:tx>
            <c:v>MRK</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xVal>
            <c:numRef>
              <c:f>Portfolio!$C$9</c:f>
              <c:numCache/>
            </c:numRef>
          </c:xVal>
          <c:yVal>
            <c:numRef>
              <c:f>Portfolio!$B$9</c:f>
              <c:numCache/>
            </c:numRef>
          </c:yVal>
          <c:smooth val="1"/>
        </c:ser>
        <c:ser>
          <c:idx val="7"/>
          <c:order val="7"/>
          <c:tx>
            <c:v>SBC</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xVal>
            <c:numRef>
              <c:f>Portfolio!$C$10</c:f>
              <c:numCache/>
            </c:numRef>
          </c:xVal>
          <c:yVal>
            <c:numRef>
              <c:f>Portfolio!$B$10</c:f>
              <c:numCache/>
            </c:numRef>
          </c:yVal>
          <c:smooth val="1"/>
        </c:ser>
        <c:ser>
          <c:idx val="8"/>
          <c:order val="8"/>
          <c:tx>
            <c:v>WMT</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xVal>
            <c:numRef>
              <c:f>Portfolio!$C$11</c:f>
              <c:numCache/>
            </c:numRef>
          </c:xVal>
          <c:yVal>
            <c:numRef>
              <c:f>Portfolio!$B$11</c:f>
              <c:numCache/>
            </c:numRef>
          </c:yVal>
          <c:smooth val="1"/>
        </c:ser>
        <c:ser>
          <c:idx val="9"/>
          <c:order val="9"/>
          <c:tx>
            <c:v>Eq. Wtd</c:v>
          </c:tx>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FF"/>
              </a:solidFill>
              <a:ln>
                <a:solidFill>
                  <a:srgbClr val="CCFFFF"/>
                </a:solidFill>
              </a:ln>
            </c:spPr>
          </c:marker>
          <c:xVal>
            <c:numRef>
              <c:f>Portfolio!$B$52</c:f>
              <c:numCache/>
            </c:numRef>
          </c:xVal>
          <c:yVal>
            <c:numRef>
              <c:f>Portfolio!$B$53</c:f>
              <c:numCache/>
            </c:numRef>
          </c:yVal>
          <c:smooth val="1"/>
        </c:ser>
        <c:axId val="14077160"/>
        <c:axId val="59585577"/>
      </c:scatterChart>
      <c:valAx>
        <c:axId val="14077160"/>
        <c:scaling>
          <c:orientation val="minMax"/>
          <c:min val="0.1"/>
        </c:scaling>
        <c:axPos val="b"/>
        <c:title>
          <c:tx>
            <c:rich>
              <a:bodyPr vert="horz" rot="0" anchor="ctr"/>
              <a:lstStyle/>
              <a:p>
                <a:pPr algn="ctr">
                  <a:defRPr/>
                </a:pPr>
                <a:r>
                  <a:rPr lang="en-US" cap="none" sz="1200" b="1" i="0" u="none" baseline="0">
                    <a:solidFill>
                      <a:srgbClr val="000000"/>
                    </a:solidFill>
                    <a:latin typeface="Arial"/>
                    <a:ea typeface="Arial"/>
                    <a:cs typeface="Arial"/>
                  </a:rPr>
                  <a:t>Portfolio Risk %</a:t>
                </a:r>
              </a:p>
            </c:rich>
          </c:tx>
          <c:layout>
            <c:manualLayout>
              <c:xMode val="factor"/>
              <c:yMode val="factor"/>
              <c:x val="-0.0095"/>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59585577"/>
        <c:crosses val="autoZero"/>
        <c:crossBetween val="midCat"/>
        <c:dispUnits/>
      </c:valAx>
      <c:valAx>
        <c:axId val="59585577"/>
        <c:scaling>
          <c:orientation val="minMax"/>
          <c:min val="0.04"/>
        </c:scaling>
        <c:axPos val="l"/>
        <c:title>
          <c:tx>
            <c:rich>
              <a:bodyPr vert="horz" rot="-5400000" anchor="ctr"/>
              <a:lstStyle/>
              <a:p>
                <a:pPr algn="ctr">
                  <a:defRPr/>
                </a:pPr>
                <a:r>
                  <a:rPr lang="en-US" cap="none" sz="1200" b="1" i="0" u="none" baseline="0">
                    <a:solidFill>
                      <a:srgbClr val="000000"/>
                    </a:solidFill>
                    <a:latin typeface="Arial"/>
                    <a:ea typeface="Arial"/>
                    <a:cs typeface="Arial"/>
                  </a:rPr>
                  <a:t>Portfolio Return %</a:t>
                </a:r>
              </a:p>
            </c:rich>
          </c:tx>
          <c:layout>
            <c:manualLayout>
              <c:xMode val="factor"/>
              <c:yMode val="factor"/>
              <c:x val="-0.01075"/>
              <c:y val="-0.004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14077160"/>
        <c:crosses val="autoZero"/>
        <c:crossBetween val="midCat"/>
        <c:dispUnits/>
      </c:valAx>
      <c:spPr>
        <a:solidFill>
          <a:srgbClr val="C0C0C0"/>
        </a:solidFill>
        <a:ln w="12700">
          <a:solidFill>
            <a:srgbClr val="808080"/>
          </a:solidFill>
        </a:ln>
      </c:spPr>
    </c:plotArea>
    <c:legend>
      <c:legendPos val="r"/>
      <c:layout>
        <c:manualLayout>
          <c:xMode val="edge"/>
          <c:yMode val="edge"/>
          <c:x val="0.041"/>
          <c:y val="0.82175"/>
          <c:w val="0.959"/>
          <c:h val="0.11125"/>
        </c:manualLayout>
      </c:layout>
      <c:overlay val="0"/>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0.515</cdr:x>
      <cdr:y>0.48875</cdr:y>
    </cdr:from>
    <cdr:to>
      <cdr:x>0.53025</cdr:x>
      <cdr:y>0.554</cdr:y>
    </cdr:to>
    <cdr:sp>
      <cdr:nvSpPr>
        <cdr:cNvPr id="1" name="Text Box 2"/>
        <cdr:cNvSpPr txBox="1">
          <a:spLocks noChangeArrowheads="1"/>
        </cdr:cNvSpPr>
      </cdr:nvSpPr>
      <cdr:spPr>
        <a:xfrm>
          <a:off x="3390900" y="2333625"/>
          <a:ext cx="104775" cy="314325"/>
        </a:xfrm>
        <a:prstGeom prst="rect">
          <a:avLst/>
        </a:prstGeom>
        <a:noFill/>
        <a:ln w="1" cmpd="sng">
          <a:noFill/>
        </a:ln>
      </cdr:spPr>
      <cdr:txBody>
        <a:bodyPr vertOverflow="clip" wrap="square" lIns="54864" tIns="41148" rIns="54864" bIns="41148" anchor="ctr"/>
        <a:p>
          <a:pPr algn="ctr">
            <a:defRPr/>
          </a:pPr>
          <a:r>
            <a:rPr lang="en-US" cap="none" sz="1875" b="0" i="0" u="none" baseline="0">
              <a:solidFill>
                <a:srgbClr val="000000"/>
              </a:solidFill>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85</xdr:row>
      <xdr:rowOff>38100</xdr:rowOff>
    </xdr:from>
    <xdr:to>
      <xdr:col>8</xdr:col>
      <xdr:colOff>666750</xdr:colOff>
      <xdr:row>114</xdr:row>
      <xdr:rowOff>133350</xdr:rowOff>
    </xdr:to>
    <xdr:graphicFrame>
      <xdr:nvGraphicFramePr>
        <xdr:cNvPr id="1" name="Chart 1"/>
        <xdr:cNvGraphicFramePr/>
      </xdr:nvGraphicFramePr>
      <xdr:xfrm>
        <a:off x="352425" y="13877925"/>
        <a:ext cx="6591300" cy="4791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74"/>
  <sheetViews>
    <sheetView tabSelected="1" zoomScale="150" zoomScaleNormal="150" zoomScalePageLayoutView="0" workbookViewId="0" topLeftCell="A1">
      <pane ySplit="1" topLeftCell="A2" activePane="bottomLeft" state="frozen"/>
      <selection pane="topLeft" activeCell="A1" sqref="A1"/>
      <selection pane="bottomLeft" activeCell="B70" sqref="B70"/>
    </sheetView>
  </sheetViews>
  <sheetFormatPr defaultColWidth="9.140625" defaultRowHeight="12.75"/>
  <cols>
    <col min="1" max="1" width="14.140625" style="0" customWidth="1"/>
  </cols>
  <sheetData>
    <row r="1" spans="1:11" ht="12.75">
      <c r="A1" s="27" t="s">
        <v>0</v>
      </c>
      <c r="B1" s="27" t="s">
        <v>2</v>
      </c>
      <c r="C1" s="27" t="s">
        <v>3</v>
      </c>
      <c r="D1" s="27" t="s">
        <v>4</v>
      </c>
      <c r="E1" s="27" t="s">
        <v>5</v>
      </c>
      <c r="F1" s="27" t="s">
        <v>6</v>
      </c>
      <c r="G1" s="27" t="s">
        <v>7</v>
      </c>
      <c r="H1" s="27" t="s">
        <v>8</v>
      </c>
      <c r="I1" s="27" t="s">
        <v>9</v>
      </c>
      <c r="J1" s="27"/>
      <c r="K1" s="27" t="s">
        <v>24</v>
      </c>
    </row>
    <row r="2" spans="1:14" ht="12.75">
      <c r="A2" s="1">
        <v>35034</v>
      </c>
      <c r="B2">
        <v>0.05251747052951077</v>
      </c>
      <c r="C2">
        <v>0.07263247786417366</v>
      </c>
      <c r="D2">
        <v>0.0760609713736949</v>
      </c>
      <c r="E2">
        <v>-0.06776911817066893</v>
      </c>
      <c r="F2">
        <v>-0.012987301634340412</v>
      </c>
      <c r="G2">
        <v>0.06632649440418992</v>
      </c>
      <c r="H2">
        <v>0.05773816043339426</v>
      </c>
      <c r="I2">
        <v>-0.07291416205818721</v>
      </c>
      <c r="K2">
        <v>0.017443877298181188</v>
      </c>
      <c r="M2" t="s">
        <v>27</v>
      </c>
      <c r="N2" s="18">
        <v>0.05</v>
      </c>
    </row>
    <row r="3" spans="1:14" ht="12.75">
      <c r="A3" s="1">
        <v>35065</v>
      </c>
      <c r="B3">
        <v>0.0498970059880239</v>
      </c>
      <c r="C3">
        <v>0.06597108736643624</v>
      </c>
      <c r="D3">
        <v>-0.03665726736734178</v>
      </c>
      <c r="E3">
        <v>-0.026707406778702047</v>
      </c>
      <c r="F3">
        <v>0.12280728091574396</v>
      </c>
      <c r="G3">
        <v>0.06857009750091526</v>
      </c>
      <c r="H3">
        <v>-0.003962754094182081</v>
      </c>
      <c r="I3">
        <v>-0.08427117199729522</v>
      </c>
      <c r="K3">
        <v>0.032617342879872765</v>
      </c>
      <c r="M3" t="s">
        <v>28</v>
      </c>
      <c r="N3" s="18">
        <v>0.059</v>
      </c>
    </row>
    <row r="4" spans="1:11" ht="12.75">
      <c r="A4" s="1">
        <v>35096</v>
      </c>
      <c r="B4">
        <v>0.017110318206291122</v>
      </c>
      <c r="C4">
        <v>-0.01628969236695836</v>
      </c>
      <c r="D4">
        <v>-0.05977371730431857</v>
      </c>
      <c r="E4">
        <v>0.06477821056915302</v>
      </c>
      <c r="F4">
        <v>-0.022738313300264178</v>
      </c>
      <c r="G4">
        <v>-0.05525729020042612</v>
      </c>
      <c r="H4">
        <v>-0.030904503524688813</v>
      </c>
      <c r="I4">
        <v>0.04294832242598342</v>
      </c>
      <c r="K4">
        <v>0.006933744221879765</v>
      </c>
    </row>
    <row r="5" spans="1:11" ht="12.75">
      <c r="A5" s="1">
        <v>35125</v>
      </c>
      <c r="B5">
        <v>-0.013081160616555069</v>
      </c>
      <c r="C5">
        <v>0.03146453546453553</v>
      </c>
      <c r="D5">
        <v>0.10404503097451802</v>
      </c>
      <c r="E5">
        <v>-0.032937033346528144</v>
      </c>
      <c r="F5">
        <v>-0.013368935182440506</v>
      </c>
      <c r="G5">
        <v>-0.055717073428002604</v>
      </c>
      <c r="H5">
        <v>-0.04100443960324142</v>
      </c>
      <c r="I5">
        <v>0.08473557109466676</v>
      </c>
      <c r="K5">
        <v>0.00791655606389465</v>
      </c>
    </row>
    <row r="6" spans="1:11" ht="12.75">
      <c r="A6" s="1">
        <v>35156</v>
      </c>
      <c r="B6">
        <v>-0.06818181818181818</v>
      </c>
      <c r="C6">
        <v>-0.008027149741984483</v>
      </c>
      <c r="D6">
        <v>-0.007861232162693388</v>
      </c>
      <c r="E6">
        <v>0.19121217253839207</v>
      </c>
      <c r="F6">
        <v>0.0027109415264010618</v>
      </c>
      <c r="G6">
        <v>-0.028111244148581488</v>
      </c>
      <c r="H6">
        <v>-0.039199573197490865</v>
      </c>
      <c r="I6">
        <v>0.03804338107755303</v>
      </c>
      <c r="K6">
        <v>0.013431448489542927</v>
      </c>
    </row>
    <row r="7" spans="1:11" ht="12.75">
      <c r="A7" s="1">
        <v>35186</v>
      </c>
      <c r="B7">
        <v>0.012195121951219513</v>
      </c>
      <c r="C7">
        <v>0.07119647571587023</v>
      </c>
      <c r="D7">
        <v>0.07915865223590669</v>
      </c>
      <c r="E7">
        <v>0.11439066295396633</v>
      </c>
      <c r="F7">
        <v>0.0569648553463758</v>
      </c>
      <c r="G7">
        <v>0.0681821447043273</v>
      </c>
      <c r="H7">
        <v>-0.014960929628551571</v>
      </c>
      <c r="I7">
        <v>0.08377188826969637</v>
      </c>
      <c r="K7">
        <v>0.022853386734335183</v>
      </c>
    </row>
    <row r="8" spans="1:11" ht="12.75">
      <c r="A8" s="1">
        <v>35217</v>
      </c>
      <c r="B8">
        <v>0.0994024096385542</v>
      </c>
      <c r="C8">
        <v>0.04833711289840387</v>
      </c>
      <c r="D8">
        <v>0.05623786257105105</v>
      </c>
      <c r="E8">
        <v>-0.027326181033291125</v>
      </c>
      <c r="F8">
        <v>0.016686328855006444</v>
      </c>
      <c r="G8">
        <v>0.00516814111681615</v>
      </c>
      <c r="H8">
        <v>-0.0025321174320600656</v>
      </c>
      <c r="I8">
        <v>-0.017357164996383987</v>
      </c>
      <c r="K8">
        <v>0.002256695361071244</v>
      </c>
    </row>
    <row r="9" spans="1:11" ht="12.75">
      <c r="A9" s="1">
        <v>35247</v>
      </c>
      <c r="B9">
        <v>-0.07397666202011169</v>
      </c>
      <c r="C9">
        <v>-0.05186756625165202</v>
      </c>
      <c r="D9">
        <v>-0.06712953246077252</v>
      </c>
      <c r="E9">
        <v>0.022977951223778176</v>
      </c>
      <c r="F9">
        <v>-0.03535157464861845</v>
      </c>
      <c r="G9">
        <v>-0.005803917895469286</v>
      </c>
      <c r="H9">
        <v>0.001171285725354029</v>
      </c>
      <c r="I9">
        <v>-0.05418826783562352</v>
      </c>
      <c r="K9">
        <v>-0.0457480279736963</v>
      </c>
    </row>
    <row r="10" spans="1:11" ht="12.75">
      <c r="A10" s="1">
        <v>35278</v>
      </c>
      <c r="B10">
        <v>0.02663195266272188</v>
      </c>
      <c r="C10">
        <v>0.010637283311202993</v>
      </c>
      <c r="D10">
        <v>0.05459110667134628</v>
      </c>
      <c r="E10">
        <v>0.06239514431348242</v>
      </c>
      <c r="F10">
        <v>0.03511514200142754</v>
      </c>
      <c r="G10">
        <v>0.02140302354298951</v>
      </c>
      <c r="H10">
        <v>-0.04603639939182616</v>
      </c>
      <c r="I10">
        <v>0.10109198498413756</v>
      </c>
      <c r="K10">
        <v>0.0188139698413938</v>
      </c>
    </row>
    <row r="11" spans="1:11" ht="12.75">
      <c r="A11" s="1">
        <v>35309</v>
      </c>
      <c r="B11">
        <v>0.13255500839189216</v>
      </c>
      <c r="C11">
        <v>0.09474241995310781</v>
      </c>
      <c r="D11">
        <v>0.0705819103453574</v>
      </c>
      <c r="E11">
        <v>0.195775497887749</v>
      </c>
      <c r="F11">
        <v>0.04060858096584188</v>
      </c>
      <c r="G11">
        <v>0.0790085715603403</v>
      </c>
      <c r="H11">
        <v>0.03217201673975592</v>
      </c>
      <c r="I11">
        <v>0</v>
      </c>
      <c r="K11">
        <v>0.05420328532646211</v>
      </c>
    </row>
    <row r="12" spans="1:11" ht="12.75">
      <c r="A12" s="1">
        <v>35339</v>
      </c>
      <c r="B12">
        <v>0.104330195746344</v>
      </c>
      <c r="C12">
        <v>0.06319000099459611</v>
      </c>
      <c r="D12">
        <v>-0.03516029779839626</v>
      </c>
      <c r="E12">
        <v>0.15128192187342274</v>
      </c>
      <c r="F12">
        <v>-0.03902387670890719</v>
      </c>
      <c r="G12">
        <v>0.04973347255042033</v>
      </c>
      <c r="H12">
        <v>0.01924152693212778</v>
      </c>
      <c r="I12">
        <v>0.004737312157806853</v>
      </c>
      <c r="K12">
        <v>0.026100999519881193</v>
      </c>
    </row>
    <row r="13" spans="1:11" ht="12.75">
      <c r="A13" s="1">
        <v>35370</v>
      </c>
      <c r="B13">
        <v>0.10599078341013825</v>
      </c>
      <c r="C13">
        <v>0.07493217749228222</v>
      </c>
      <c r="D13">
        <v>-0.05011442214750132</v>
      </c>
      <c r="E13">
        <v>0.15471728441064092</v>
      </c>
      <c r="F13">
        <v>0.08527050190960206</v>
      </c>
      <c r="G13">
        <v>0.12351818890401237</v>
      </c>
      <c r="H13">
        <v>0.08226249064477342</v>
      </c>
      <c r="I13">
        <v>-0.037735265700483155</v>
      </c>
      <c r="K13">
        <v>0.07337615381343315</v>
      </c>
    </row>
    <row r="14" spans="1:11" ht="12.75">
      <c r="A14" s="1">
        <v>35400</v>
      </c>
      <c r="B14">
        <v>0.008333333333333333</v>
      </c>
      <c r="C14">
        <v>-0.049268971919238784</v>
      </c>
      <c r="D14">
        <v>-0.03837289196969831</v>
      </c>
      <c r="E14">
        <v>0.03202252523015597</v>
      </c>
      <c r="F14">
        <v>-0.06572730925364033</v>
      </c>
      <c r="G14">
        <v>-0.03588605923801335</v>
      </c>
      <c r="H14">
        <v>-0.014249730722000321</v>
      </c>
      <c r="I14">
        <v>-0.10595776469359715</v>
      </c>
      <c r="K14">
        <v>-0.021505376344085985</v>
      </c>
    </row>
    <row r="15" spans="1:11" ht="12.75">
      <c r="A15" s="1">
        <v>35431</v>
      </c>
      <c r="B15">
        <v>0.1542677685950414</v>
      </c>
      <c r="C15">
        <v>0.04677545341372328</v>
      </c>
      <c r="D15">
        <v>-0.012463256907701385</v>
      </c>
      <c r="E15">
        <v>0.2391389648449473</v>
      </c>
      <c r="F15">
        <v>0.16080299810817517</v>
      </c>
      <c r="G15">
        <v>0.13814731381714773</v>
      </c>
      <c r="H15">
        <v>0.06910259735290239</v>
      </c>
      <c r="I15">
        <v>0.043961474187346146</v>
      </c>
      <c r="K15">
        <v>0.06131706131706126</v>
      </c>
    </row>
    <row r="16" spans="1:11" ht="12.75">
      <c r="A16" s="1">
        <v>35462</v>
      </c>
      <c r="B16">
        <v>0.0238683033285027</v>
      </c>
      <c r="C16">
        <v>-0.006039654177330317</v>
      </c>
      <c r="D16">
        <v>0.10352880837462335</v>
      </c>
      <c r="E16">
        <v>-0.12557950828999906</v>
      </c>
      <c r="F16">
        <v>-0.0012099975362040798</v>
      </c>
      <c r="G16">
        <v>0.016551268592458018</v>
      </c>
      <c r="H16">
        <v>0.04545165318507564</v>
      </c>
      <c r="I16">
        <v>0.11052110676018763</v>
      </c>
      <c r="K16">
        <v>0.005927546555408673</v>
      </c>
    </row>
    <row r="17" spans="1:11" ht="12.75">
      <c r="A17" s="1">
        <v>35490</v>
      </c>
      <c r="B17">
        <v>-0.1048951048951049</v>
      </c>
      <c r="C17">
        <v>-0.03523229147726938</v>
      </c>
      <c r="D17">
        <v>-0.02059074951656133</v>
      </c>
      <c r="E17">
        <v>-0.019379844961240175</v>
      </c>
      <c r="F17">
        <v>-0.08043532283763834</v>
      </c>
      <c r="G17">
        <v>-0.08125343748477065</v>
      </c>
      <c r="H17">
        <v>-0.07962477604105246</v>
      </c>
      <c r="I17">
        <v>0.059378317846819094</v>
      </c>
      <c r="K17">
        <v>-0.042613995599504365</v>
      </c>
    </row>
    <row r="18" spans="1:11" ht="12.75">
      <c r="A18" s="1">
        <v>35521</v>
      </c>
      <c r="B18">
        <v>0.15625</v>
      </c>
      <c r="C18">
        <v>0.11838409629764717</v>
      </c>
      <c r="D18">
        <v>0.08411151597322257</v>
      </c>
      <c r="E18">
        <v>0.10062606387582586</v>
      </c>
      <c r="F18">
        <v>0.15602719909707263</v>
      </c>
      <c r="G18">
        <v>0.07270054407953581</v>
      </c>
      <c r="H18">
        <v>0.057143801844175064</v>
      </c>
      <c r="I18">
        <v>0.008968609865470871</v>
      </c>
      <c r="K18">
        <v>0.058405536770921425</v>
      </c>
    </row>
    <row r="19" spans="1:11" ht="12.75">
      <c r="A19" s="1">
        <v>35551</v>
      </c>
      <c r="B19">
        <v>-0.009010810810810743</v>
      </c>
      <c r="C19">
        <v>0.08783831531340541</v>
      </c>
      <c r="D19">
        <v>0.08836449474737366</v>
      </c>
      <c r="E19">
        <v>-0.010611080820366606</v>
      </c>
      <c r="F19">
        <v>-0.014894125371923448</v>
      </c>
      <c r="G19">
        <v>-0.005533578223603808</v>
      </c>
      <c r="H19">
        <v>0.054054899385011165</v>
      </c>
      <c r="I19">
        <v>0.06222222222222223</v>
      </c>
      <c r="K19">
        <v>0.05857688371976931</v>
      </c>
    </row>
    <row r="20" spans="1:11" ht="12.75">
      <c r="A20" s="1">
        <v>35582</v>
      </c>
      <c r="B20">
        <v>0.1465911756203193</v>
      </c>
      <c r="C20">
        <v>0.07660826895593693</v>
      </c>
      <c r="D20">
        <v>0.0930688518467981</v>
      </c>
      <c r="E20">
        <v>-0.06394658753709205</v>
      </c>
      <c r="F20">
        <v>0.07291644855768893</v>
      </c>
      <c r="G20">
        <v>0.14377145833826646</v>
      </c>
      <c r="H20">
        <v>0.05769223636235497</v>
      </c>
      <c r="I20">
        <v>0.13410963298681977</v>
      </c>
      <c r="K20">
        <v>0.04345263356438914</v>
      </c>
    </row>
    <row r="21" spans="1:11" ht="12.75">
      <c r="A21" s="1">
        <v>35612</v>
      </c>
      <c r="B21">
        <v>0.14073679403257713</v>
      </c>
      <c r="C21">
        <v>0.07884782295906757</v>
      </c>
      <c r="D21">
        <v>0.08287779237844942</v>
      </c>
      <c r="E21">
        <v>0.29484523243439087</v>
      </c>
      <c r="F21">
        <v>-0.03495219524570783</v>
      </c>
      <c r="G21">
        <v>0.015271742618243628</v>
      </c>
      <c r="H21">
        <v>-0.03648165747290084</v>
      </c>
      <c r="I21">
        <v>0.10906081670729144</v>
      </c>
      <c r="K21">
        <v>0.07814583003818601</v>
      </c>
    </row>
    <row r="22" spans="1:11" ht="12.75">
      <c r="A22" s="1">
        <v>35643</v>
      </c>
      <c r="B22">
        <v>-0.11728915059718423</v>
      </c>
      <c r="C22">
        <v>-0.10784242022706832</v>
      </c>
      <c r="D22">
        <v>-0.05269576613637197</v>
      </c>
      <c r="E22">
        <v>0.0034056580264670623</v>
      </c>
      <c r="F22">
        <v>-0.08410950362737078</v>
      </c>
      <c r="G22">
        <v>-0.11612557246149273</v>
      </c>
      <c r="H22">
        <v>-0.08130909832067965</v>
      </c>
      <c r="I22">
        <v>-0.05333304391239233</v>
      </c>
      <c r="K22">
        <v>-0.057465603420272154</v>
      </c>
    </row>
    <row r="23" spans="1:11" ht="12.75">
      <c r="A23" s="1">
        <v>35674</v>
      </c>
      <c r="B23">
        <v>0.07578413262341331</v>
      </c>
      <c r="C23">
        <v>0.0879184468641199</v>
      </c>
      <c r="D23">
        <v>0.10463142657674111</v>
      </c>
      <c r="E23">
        <v>0.0020347165339236173</v>
      </c>
      <c r="F23">
        <v>0.017641409104792262</v>
      </c>
      <c r="G23">
        <v>0.0936386181440684</v>
      </c>
      <c r="H23">
        <v>0.12988582249795974</v>
      </c>
      <c r="I23">
        <v>0.033528615977253824</v>
      </c>
      <c r="K23">
        <v>0.053153523741758975</v>
      </c>
    </row>
    <row r="24" spans="1:11" ht="12.75">
      <c r="A24" s="1">
        <v>35704</v>
      </c>
      <c r="B24">
        <v>0.024702689409243417</v>
      </c>
      <c r="C24">
        <v>-0.05050840846431397</v>
      </c>
      <c r="D24">
        <v>0.06954454527005483</v>
      </c>
      <c r="E24">
        <v>-0.16587747790054053</v>
      </c>
      <c r="F24">
        <v>-0.005418726337143524</v>
      </c>
      <c r="G24">
        <v>-0.10694103129317718</v>
      </c>
      <c r="H24">
        <v>0.04281922447133404</v>
      </c>
      <c r="I24">
        <v>-0.044371231911789835</v>
      </c>
      <c r="K24">
        <v>-0.034477662359597976</v>
      </c>
    </row>
    <row r="25" spans="1:11" ht="12.75">
      <c r="A25" s="1">
        <v>35735</v>
      </c>
      <c r="B25">
        <v>0.09018012882875541</v>
      </c>
      <c r="C25">
        <v>0.14313457292109194</v>
      </c>
      <c r="D25">
        <v>0.005605581728188759</v>
      </c>
      <c r="E25">
        <v>0.008116392297507194</v>
      </c>
      <c r="F25">
        <v>0.10099166492451164</v>
      </c>
      <c r="G25">
        <v>0.06249881899435009</v>
      </c>
      <c r="H25">
        <v>0.14145408206152418</v>
      </c>
      <c r="I25">
        <v>0.14464558291786858</v>
      </c>
      <c r="K25">
        <v>0.04458682294286149</v>
      </c>
    </row>
    <row r="26" spans="1:11" ht="12.75">
      <c r="A26" s="1">
        <v>35765</v>
      </c>
      <c r="B26">
        <v>0.05896805896805897</v>
      </c>
      <c r="C26">
        <v>-0.0067627168479859395</v>
      </c>
      <c r="D26">
        <v>0.05016900907311877</v>
      </c>
      <c r="E26">
        <v>-0.09500442109508711</v>
      </c>
      <c r="F26">
        <v>0.046673018085030896</v>
      </c>
      <c r="G26">
        <v>0.12312483882728509</v>
      </c>
      <c r="H26">
        <v>0.008607256370754214</v>
      </c>
      <c r="I26">
        <v>-0.013959101303627004</v>
      </c>
      <c r="K26">
        <v>0.01573163073058402</v>
      </c>
    </row>
    <row r="27" spans="1:11" ht="12.75">
      <c r="A27" s="1">
        <v>35796</v>
      </c>
      <c r="B27">
        <v>-0.08004825986078892</v>
      </c>
      <c r="C27">
        <v>0.05621751858430367</v>
      </c>
      <c r="D27">
        <v>0.027602811102726447</v>
      </c>
      <c r="E27">
        <v>0.1530242603617914</v>
      </c>
      <c r="F27">
        <v>0.01613015178906653</v>
      </c>
      <c r="G27">
        <v>0.10731117370297284</v>
      </c>
      <c r="H27">
        <v>0.06803386652570226</v>
      </c>
      <c r="I27">
        <v>0.009508088817582454</v>
      </c>
      <c r="K27">
        <v>0.01015013962882436</v>
      </c>
    </row>
    <row r="28" spans="1:11" ht="12.75">
      <c r="A28" s="1">
        <v>35827</v>
      </c>
      <c r="B28">
        <v>0.12232256710732337</v>
      </c>
      <c r="C28">
        <v>0.0032270747287738532</v>
      </c>
      <c r="D28">
        <v>0.05578091279673878</v>
      </c>
      <c r="E28">
        <v>0.10724975222993066</v>
      </c>
      <c r="F28">
        <v>0.12964133072309825</v>
      </c>
      <c r="G28">
        <v>0.08679401102554751</v>
      </c>
      <c r="H28">
        <v>-0.027331295221740277</v>
      </c>
      <c r="I28">
        <v>0.16326821689631468</v>
      </c>
      <c r="K28">
        <v>0.07044925939527477</v>
      </c>
    </row>
    <row r="29" spans="1:11" ht="12.75">
      <c r="A29" s="1">
        <v>35855</v>
      </c>
      <c r="B29">
        <v>0.07865168539325842</v>
      </c>
      <c r="C29">
        <v>0.10852559774637398</v>
      </c>
      <c r="D29">
        <v>0.058710526066754365</v>
      </c>
      <c r="E29">
        <v>-0.12961694928908044</v>
      </c>
      <c r="F29">
        <v>-0.02570375063390125</v>
      </c>
      <c r="G29">
        <v>0.008478855494314857</v>
      </c>
      <c r="H29">
        <v>0.1466926059099867</v>
      </c>
      <c r="I29">
        <v>0.09883214299789364</v>
      </c>
      <c r="K29">
        <v>0.0499456801418035</v>
      </c>
    </row>
    <row r="30" spans="1:11" ht="12.75">
      <c r="A30" s="1">
        <v>35886</v>
      </c>
      <c r="B30">
        <v>0.01979333333333339</v>
      </c>
      <c r="C30">
        <v>-0.011603608144577749</v>
      </c>
      <c r="D30">
        <v>0.030498324022346424</v>
      </c>
      <c r="E30">
        <v>0.03522709159249482</v>
      </c>
      <c r="F30">
        <v>-0.026383274042435595</v>
      </c>
      <c r="G30">
        <v>-0.059970186157113074</v>
      </c>
      <c r="H30">
        <v>-0.039258903310271154</v>
      </c>
      <c r="I30">
        <v>-0.004921554015549718</v>
      </c>
      <c r="K30">
        <v>0.009076469253460404</v>
      </c>
    </row>
    <row r="31" spans="1:11" ht="12.75">
      <c r="A31" s="1">
        <v>35916</v>
      </c>
      <c r="B31">
        <v>0.00101981447221327</v>
      </c>
      <c r="C31">
        <v>-0.021276897142776304</v>
      </c>
      <c r="D31">
        <v>0.12735607657411496</v>
      </c>
      <c r="E31">
        <v>-0.11600739077742235</v>
      </c>
      <c r="F31">
        <v>-0.030734682642017796</v>
      </c>
      <c r="G31">
        <v>-0.029045679149432357</v>
      </c>
      <c r="H31">
        <v>-0.06183954331677179</v>
      </c>
      <c r="I31">
        <v>0.09023556078845998</v>
      </c>
      <c r="K31">
        <v>-0.01882617494940415</v>
      </c>
    </row>
    <row r="32" spans="1:11" ht="12.75">
      <c r="A32" s="1">
        <v>35947</v>
      </c>
      <c r="B32">
        <v>-0.01020408163265306</v>
      </c>
      <c r="C32">
        <v>0.08995382900811975</v>
      </c>
      <c r="D32">
        <v>0.05727882310849857</v>
      </c>
      <c r="E32">
        <v>0.03761743156380632</v>
      </c>
      <c r="F32">
        <v>0.07149305846198</v>
      </c>
      <c r="G32">
        <v>0.14764834434364316</v>
      </c>
      <c r="H32">
        <v>0.028938950483630654</v>
      </c>
      <c r="I32">
        <v>0.10354327527053929</v>
      </c>
      <c r="K32">
        <v>0.03943822078803101</v>
      </c>
    </row>
    <row r="33" spans="1:11" ht="12.75">
      <c r="A33" s="1">
        <v>35977</v>
      </c>
      <c r="B33">
        <v>0.10927835051546392</v>
      </c>
      <c r="C33">
        <v>-0.015815472870687533</v>
      </c>
      <c r="D33">
        <v>0.008277904725864873</v>
      </c>
      <c r="E33">
        <v>0.1391285042047751</v>
      </c>
      <c r="F33">
        <v>0.043918777533807705</v>
      </c>
      <c r="G33">
        <v>-0.07616912285618635</v>
      </c>
      <c r="H33">
        <v>0.029436256691560424</v>
      </c>
      <c r="I33">
        <v>0.039095006357723415</v>
      </c>
      <c r="K33">
        <v>-0.011615395470260218</v>
      </c>
    </row>
    <row r="34" spans="1:11" ht="12.75">
      <c r="A34" s="1">
        <v>36008</v>
      </c>
      <c r="B34">
        <v>-0.34014869888475835</v>
      </c>
      <c r="C34">
        <v>-0.10551845105579166</v>
      </c>
      <c r="D34">
        <v>-0.08955514736397659</v>
      </c>
      <c r="E34">
        <v>-0.15692323781635648</v>
      </c>
      <c r="F34">
        <v>-0.10383801777025879</v>
      </c>
      <c r="G34">
        <v>-0.06170881542467578</v>
      </c>
      <c r="H34">
        <v>-0.07022932128091214</v>
      </c>
      <c r="I34">
        <v>-0.06534643315917439</v>
      </c>
      <c r="K34">
        <v>-0.14579671089616042</v>
      </c>
    </row>
    <row r="35" spans="1:11" ht="12.75">
      <c r="A35" s="1">
        <v>36039</v>
      </c>
      <c r="B35">
        <v>-0.15492957746478872</v>
      </c>
      <c r="C35">
        <v>-0.0054680252509634875</v>
      </c>
      <c r="D35">
        <v>0.036066067613471975</v>
      </c>
      <c r="E35">
        <v>0.204563779580836</v>
      </c>
      <c r="F35">
        <v>0.1340572362456459</v>
      </c>
      <c r="G35">
        <v>0.12246708854165728</v>
      </c>
      <c r="H35">
        <v>0.16584728582397487</v>
      </c>
      <c r="I35">
        <v>-0.07299635326697923</v>
      </c>
      <c r="K35">
        <v>0.06239553735584157</v>
      </c>
    </row>
    <row r="36" spans="1:11" ht="12.75">
      <c r="A36" s="1">
        <v>36069</v>
      </c>
      <c r="B36">
        <v>0.25333333333333335</v>
      </c>
      <c r="C36">
        <v>0.0997656676575866</v>
      </c>
      <c r="D36">
        <v>0.10284789544964146</v>
      </c>
      <c r="E36">
        <v>0.04008743967458215</v>
      </c>
      <c r="F36">
        <v>0.041534411709790324</v>
      </c>
      <c r="G36">
        <v>0.04245152432145251</v>
      </c>
      <c r="H36">
        <v>0.048804929532419314</v>
      </c>
      <c r="I36">
        <v>0.26429918290383414</v>
      </c>
      <c r="K36">
        <v>0.0802941957306222</v>
      </c>
    </row>
    <row r="37" spans="1:11" ht="12.75">
      <c r="A37" s="1">
        <v>36100</v>
      </c>
      <c r="B37">
        <v>0.06914893617021277</v>
      </c>
      <c r="C37">
        <v>0.03285765017807948</v>
      </c>
      <c r="D37">
        <v>0.1420374719446073</v>
      </c>
      <c r="E37">
        <v>0.2072620242397512</v>
      </c>
      <c r="F37">
        <v>-0.00010730778650545192</v>
      </c>
      <c r="G37">
        <v>0.1485411303457476</v>
      </c>
      <c r="H37">
        <v>0.03508617379322807</v>
      </c>
      <c r="I37">
        <v>0.09050021201620084</v>
      </c>
      <c r="K37">
        <v>0.05912603420499334</v>
      </c>
    </row>
    <row r="38" spans="1:11" ht="12.75">
      <c r="A38" s="1">
        <v>36130</v>
      </c>
      <c r="B38">
        <v>-0.011192039800994959</v>
      </c>
      <c r="C38">
        <v>0.12863480533700083</v>
      </c>
      <c r="D38">
        <v>0.23064328977503995</v>
      </c>
      <c r="E38">
        <v>0.10162907735321537</v>
      </c>
      <c r="F38">
        <v>0.0323081604335194</v>
      </c>
      <c r="G38">
        <v>-0.04587185392004458</v>
      </c>
      <c r="H38">
        <v>0.11864447465645953</v>
      </c>
      <c r="I38">
        <v>0.08243720870362727</v>
      </c>
      <c r="K38">
        <v>0.056375308302467196</v>
      </c>
    </row>
    <row r="39" spans="1:11" ht="12.75">
      <c r="A39" s="1">
        <v>36161</v>
      </c>
      <c r="B39">
        <v>0.1282976034262068</v>
      </c>
      <c r="C39">
        <v>0.028186593474197164</v>
      </c>
      <c r="D39">
        <v>-0.011235483592294064</v>
      </c>
      <c r="E39">
        <v>0.18871653266195615</v>
      </c>
      <c r="F39">
        <v>0.014903047633491508</v>
      </c>
      <c r="G39">
        <v>-0.005084945200260183</v>
      </c>
      <c r="H39">
        <v>0.011453129175924814</v>
      </c>
      <c r="I39">
        <v>0.05602475454795455</v>
      </c>
      <c r="K39">
        <v>0.041009412396378286</v>
      </c>
    </row>
    <row r="40" spans="1:11" ht="12.75">
      <c r="A40" s="1">
        <v>36192</v>
      </c>
      <c r="B40">
        <v>0.04793943891092788</v>
      </c>
      <c r="C40">
        <v>-0.043505525926693</v>
      </c>
      <c r="D40">
        <v>-0.013430089891735598</v>
      </c>
      <c r="E40">
        <v>-0.14862218173536781</v>
      </c>
      <c r="F40">
        <v>0.005937553853143448</v>
      </c>
      <c r="G40">
        <v>0.11073267984715089</v>
      </c>
      <c r="H40">
        <v>-0.020833895872952153</v>
      </c>
      <c r="I40">
        <v>0.0014545215679741942</v>
      </c>
      <c r="K40">
        <v>-0.03228251695789454</v>
      </c>
    </row>
    <row r="41" spans="1:11" ht="12.75">
      <c r="A41" s="1">
        <v>36220</v>
      </c>
      <c r="B41">
        <v>0.08723404255319149</v>
      </c>
      <c r="C41">
        <v>0.10280893807705037</v>
      </c>
      <c r="D41">
        <v>0.04345757857155512</v>
      </c>
      <c r="E41">
        <v>-0.008857398887224508</v>
      </c>
      <c r="F41">
        <v>0.09516729960586057</v>
      </c>
      <c r="G41">
        <v>-0.013517744574965572</v>
      </c>
      <c r="H41">
        <v>-0.10756578947368425</v>
      </c>
      <c r="I41">
        <v>0.07150771767980009</v>
      </c>
      <c r="K41">
        <v>0.03879418248770519</v>
      </c>
    </row>
    <row r="42" spans="1:11" ht="12.75">
      <c r="A42" s="1">
        <v>36251</v>
      </c>
      <c r="B42">
        <v>0.17221135029354206</v>
      </c>
      <c r="C42">
        <v>-0.04745905998172863</v>
      </c>
      <c r="D42">
        <v>-0.04016120740661703</v>
      </c>
      <c r="E42">
        <v>0.029441035277289612</v>
      </c>
      <c r="F42">
        <v>0.042780930003095685</v>
      </c>
      <c r="G42">
        <v>-0.12168460278197187</v>
      </c>
      <c r="H42">
        <v>0.18713181819185074</v>
      </c>
      <c r="I42">
        <v>-0.002033222417042416</v>
      </c>
      <c r="K42">
        <v>0.037943981902563165</v>
      </c>
    </row>
    <row r="43" spans="1:11" ht="12.75">
      <c r="A43" s="1">
        <v>36281</v>
      </c>
      <c r="B43">
        <v>-0.11519198664440734</v>
      </c>
      <c r="C43">
        <v>-0.03499364428615611</v>
      </c>
      <c r="D43">
        <v>-0.05334667252782795</v>
      </c>
      <c r="E43">
        <v>-0.11601507455349835</v>
      </c>
      <c r="F43">
        <v>-0.04719924303298717</v>
      </c>
      <c r="G43">
        <v>-0.03907672996092316</v>
      </c>
      <c r="H43">
        <v>-0.08295916185589046</v>
      </c>
      <c r="I43">
        <v>-0.07337142256261055</v>
      </c>
      <c r="K43">
        <v>-0.024970415973876288</v>
      </c>
    </row>
    <row r="44" spans="1:11" ht="12.75">
      <c r="A44" s="1">
        <v>36312</v>
      </c>
      <c r="B44">
        <v>0.07547169811320754</v>
      </c>
      <c r="C44">
        <v>0.11124725204631696</v>
      </c>
      <c r="D44">
        <v>0.1399829201248966</v>
      </c>
      <c r="E44">
        <v>0.10057905897356054</v>
      </c>
      <c r="F44">
        <v>0.05803030770111545</v>
      </c>
      <c r="G44">
        <v>0.09305636120867757</v>
      </c>
      <c r="H44">
        <v>0.13447545287743157</v>
      </c>
      <c r="I44">
        <v>0.13329944678235378</v>
      </c>
      <c r="K44">
        <v>0.054438333435752564</v>
      </c>
    </row>
    <row r="45" spans="1:11" ht="12.75">
      <c r="A45" s="1">
        <v>36342</v>
      </c>
      <c r="B45">
        <v>-0.06184140350877191</v>
      </c>
      <c r="C45">
        <v>-0.035392866963720716</v>
      </c>
      <c r="D45">
        <v>-0.009698873732041334</v>
      </c>
      <c r="E45">
        <v>0.15966437504842035</v>
      </c>
      <c r="F45">
        <v>-0.07079143218674035</v>
      </c>
      <c r="G45">
        <v>-0.08149450231078459</v>
      </c>
      <c r="H45">
        <v>-0.01077447937050874</v>
      </c>
      <c r="I45">
        <v>-0.12435252616493149</v>
      </c>
      <c r="K45">
        <v>-0.03204609859329356</v>
      </c>
    </row>
    <row r="46" spans="1:11" ht="12.75">
      <c r="A46" s="1">
        <v>36373</v>
      </c>
      <c r="B46">
        <v>-0.0028065430152086402</v>
      </c>
      <c r="C46">
        <v>0.030389416290719853</v>
      </c>
      <c r="D46">
        <v>-0.03561533733629613</v>
      </c>
      <c r="E46">
        <v>0.19161147902869763</v>
      </c>
      <c r="F46">
        <v>0.1261845408875181</v>
      </c>
      <c r="G46">
        <v>-0.00646922342022646</v>
      </c>
      <c r="H46">
        <v>-0.1586442747870953</v>
      </c>
      <c r="I46">
        <v>0.04881680416816563</v>
      </c>
      <c r="K46">
        <v>-0.006254139322054267</v>
      </c>
    </row>
    <row r="47" spans="1:11" ht="12.75">
      <c r="A47" s="1">
        <v>36404</v>
      </c>
      <c r="B47">
        <v>-0.00984454559365818</v>
      </c>
      <c r="C47">
        <v>0.055650165193800616</v>
      </c>
      <c r="D47">
        <v>0.11585374821671075</v>
      </c>
      <c r="E47">
        <v>-0.09581765176186115</v>
      </c>
      <c r="F47">
        <v>-0.10146772204765118</v>
      </c>
      <c r="G47">
        <v>-0.031166242345428096</v>
      </c>
      <c r="H47">
        <v>0.067791951799261</v>
      </c>
      <c r="I47">
        <v>0.07448596687291599</v>
      </c>
      <c r="K47">
        <v>-0.0285517377178301</v>
      </c>
    </row>
    <row r="48" spans="1:11" ht="12.75">
      <c r="A48" s="1">
        <v>36434</v>
      </c>
      <c r="B48">
        <v>0.23295454545454544</v>
      </c>
      <c r="C48">
        <v>0.14285714285714277</v>
      </c>
      <c r="D48">
        <v>0.10382520863675992</v>
      </c>
      <c r="E48">
        <v>0.042052736433753235</v>
      </c>
      <c r="F48">
        <v>0.14013944223107566</v>
      </c>
      <c r="G48">
        <v>0.22757957920109656</v>
      </c>
      <c r="H48">
        <v>0.03304704891099979</v>
      </c>
      <c r="I48">
        <v>0.1839690848053847</v>
      </c>
      <c r="K48">
        <v>0.06253946722174149</v>
      </c>
    </row>
    <row r="49" spans="1:11" ht="12.75">
      <c r="A49" s="1">
        <v>36465</v>
      </c>
      <c r="B49">
        <v>-0.006913671274961638</v>
      </c>
      <c r="C49">
        <v>-0.039668085636933616</v>
      </c>
      <c r="D49">
        <v>0.04616303136443244</v>
      </c>
      <c r="E49">
        <v>-0.009303095685288391</v>
      </c>
      <c r="F49">
        <v>-0.006872251827261858</v>
      </c>
      <c r="G49">
        <v>-0.010998459958932229</v>
      </c>
      <c r="H49">
        <v>-0.0020730935811962437</v>
      </c>
      <c r="I49">
        <v>0.02330821697675247</v>
      </c>
      <c r="K49">
        <v>0.019061874050758307</v>
      </c>
    </row>
    <row r="50" spans="1:11" ht="12.75">
      <c r="A50" s="1">
        <v>36495</v>
      </c>
      <c r="B50">
        <v>0.0336433517628483</v>
      </c>
      <c r="C50">
        <v>0.18924501837319033</v>
      </c>
      <c r="D50">
        <v>0.30229076465351273</v>
      </c>
      <c r="E50">
        <v>0.07335053350115688</v>
      </c>
      <c r="F50">
        <v>-0.101203147143625</v>
      </c>
      <c r="G50">
        <v>-0.14298950209568792</v>
      </c>
      <c r="H50">
        <v>-0.07391058401279596</v>
      </c>
      <c r="I50">
        <v>0.20046099030908338</v>
      </c>
      <c r="K50">
        <v>0.057843920772404196</v>
      </c>
    </row>
    <row r="51" spans="1:11" ht="12.75">
      <c r="A51" s="1">
        <v>36526</v>
      </c>
      <c r="B51">
        <v>0.023569636255674545</v>
      </c>
      <c r="C51">
        <v>-0.13408764374818455</v>
      </c>
      <c r="D51">
        <v>-0.17636429768194642</v>
      </c>
      <c r="E51">
        <v>0.20197503351328733</v>
      </c>
      <c r="F51">
        <v>-0.07707774215858142</v>
      </c>
      <c r="G51">
        <v>0.17023399622674634</v>
      </c>
      <c r="H51">
        <v>-0.11571100893276522</v>
      </c>
      <c r="I51">
        <v>-0.20795609308707402</v>
      </c>
      <c r="K51">
        <v>-0.05090352220520671</v>
      </c>
    </row>
    <row r="52" spans="1:11" ht="12.75">
      <c r="A52" s="1">
        <v>36557</v>
      </c>
      <c r="B52">
        <v>-0.09210526315789473</v>
      </c>
      <c r="C52">
        <v>-0.012125687501266429</v>
      </c>
      <c r="D52">
        <v>0.015452773536083333</v>
      </c>
      <c r="E52">
        <v>0.14247777042358156</v>
      </c>
      <c r="F52">
        <v>-0.16038448351228848</v>
      </c>
      <c r="G52">
        <v>-0.2170114651033101</v>
      </c>
      <c r="H52">
        <v>-0.11953324297994679</v>
      </c>
      <c r="I52">
        <v>-0.10958899081895376</v>
      </c>
      <c r="K52">
        <v>-0.0201081422199274</v>
      </c>
    </row>
    <row r="53" spans="1:11" ht="12.75">
      <c r="A53" s="1">
        <v>36586</v>
      </c>
      <c r="B53">
        <v>0.15700354267310784</v>
      </c>
      <c r="C53">
        <v>0.1756401052883465</v>
      </c>
      <c r="D53">
        <v>0.12298973033393877</v>
      </c>
      <c r="E53">
        <v>0.1675873432074268</v>
      </c>
      <c r="F53">
        <v>-0.0243067298530312</v>
      </c>
      <c r="G53">
        <v>0.013912345120020547</v>
      </c>
      <c r="H53">
        <v>0.11589372621054024</v>
      </c>
      <c r="I53">
        <v>0.1604318963580643</v>
      </c>
      <c r="K53">
        <v>0.0967198957860686</v>
      </c>
    </row>
    <row r="54" spans="1:11" ht="12.75">
      <c r="A54" s="1">
        <v>36617</v>
      </c>
      <c r="B54">
        <v>-0.01461268154508728</v>
      </c>
      <c r="C54">
        <v>0.010440716078819117</v>
      </c>
      <c r="D54">
        <v>-0.12403048933168888</v>
      </c>
      <c r="E54">
        <v>-0.03884327491946532</v>
      </c>
      <c r="F54">
        <v>0.17437866758715895</v>
      </c>
      <c r="G54">
        <v>0.1187127688182996</v>
      </c>
      <c r="H54">
        <v>0.04577334183457017</v>
      </c>
      <c r="I54">
        <v>-0.01991112721382747</v>
      </c>
      <c r="K54">
        <v>-0.030795820042973925</v>
      </c>
    </row>
    <row r="55" spans="1:11" ht="12.75">
      <c r="A55" s="1">
        <v>36647</v>
      </c>
      <c r="B55">
        <v>0.05402485875706213</v>
      </c>
      <c r="C55">
        <v>0.003975052326038572</v>
      </c>
      <c r="D55">
        <v>-0.13274328427107934</v>
      </c>
      <c r="E55">
        <v>-0.016513164749602946</v>
      </c>
      <c r="F55">
        <v>0.08878511540411664</v>
      </c>
      <c r="G55">
        <v>0.07790904177283613</v>
      </c>
      <c r="H55">
        <v>-0.002853698680946771</v>
      </c>
      <c r="I55">
        <v>0.04063126878937949</v>
      </c>
      <c r="K55">
        <v>-0.021914997624670484</v>
      </c>
    </row>
    <row r="56" spans="1:11" ht="12.75">
      <c r="A56" s="1">
        <v>36678</v>
      </c>
      <c r="B56">
        <v>-0.031155259580708635</v>
      </c>
      <c r="C56">
        <v>0.007125618403930295</v>
      </c>
      <c r="D56">
        <v>0.02046205971768699</v>
      </c>
      <c r="E56">
        <v>0.07217957731783338</v>
      </c>
      <c r="F56">
        <v>0.13826844706006744</v>
      </c>
      <c r="G56">
        <v>0.0268002919392334</v>
      </c>
      <c r="H56">
        <v>0.007153501542524555</v>
      </c>
      <c r="I56">
        <v>0.0010918342292642836</v>
      </c>
      <c r="K56">
        <v>0.023933549204561453</v>
      </c>
    </row>
    <row r="57" spans="1:11" ht="12.75">
      <c r="A57" s="1">
        <v>36708</v>
      </c>
      <c r="B57">
        <v>0.17012448132780084</v>
      </c>
      <c r="C57">
        <v>-0.02476036520115662</v>
      </c>
      <c r="D57">
        <v>0.036295791036392175</v>
      </c>
      <c r="E57">
        <v>-0.0014028206126298522</v>
      </c>
      <c r="F57">
        <v>-0.08650315236081196</v>
      </c>
      <c r="G57">
        <v>-0.06484456548494223</v>
      </c>
      <c r="H57">
        <v>-0.027291235780765206</v>
      </c>
      <c r="I57">
        <v>-0.04121484110003651</v>
      </c>
      <c r="K57">
        <v>-0.01634126220266739</v>
      </c>
    </row>
    <row r="58" spans="1:11" ht="12.75">
      <c r="A58" s="1">
        <v>36739</v>
      </c>
      <c r="B58">
        <v>0.10431394799054372</v>
      </c>
      <c r="C58">
        <v>0.13421932210380513</v>
      </c>
      <c r="D58">
        <v>-0.07051177809784878</v>
      </c>
      <c r="E58">
        <v>0.12207741194567344</v>
      </c>
      <c r="F58">
        <v>-0.00865097944188906</v>
      </c>
      <c r="G58">
        <v>-0.01995929317639914</v>
      </c>
      <c r="H58">
        <v>-0.018723614298291655</v>
      </c>
      <c r="I58">
        <v>-0.13800898410002974</v>
      </c>
      <c r="K58">
        <v>0.06069903482594029</v>
      </c>
    </row>
    <row r="59" spans="1:11" ht="12.75">
      <c r="A59" s="1">
        <v>36770</v>
      </c>
      <c r="B59">
        <v>-0.07412323216408119</v>
      </c>
      <c r="C59">
        <v>-0.011564500995727311</v>
      </c>
      <c r="D59">
        <v>0.10143107373226773</v>
      </c>
      <c r="E59">
        <v>-0.4449079338187056</v>
      </c>
      <c r="F59">
        <v>0.021579931187780208</v>
      </c>
      <c r="G59">
        <v>0.06505703280068258</v>
      </c>
      <c r="H59">
        <v>0.19416545950089853</v>
      </c>
      <c r="I59">
        <v>0.011622180221667498</v>
      </c>
      <c r="K59">
        <v>-0.05348294765695013</v>
      </c>
    </row>
    <row r="60" spans="1:11" ht="12.75">
      <c r="A60" s="1">
        <v>36800</v>
      </c>
      <c r="B60">
        <v>-0.026589595375722544</v>
      </c>
      <c r="C60">
        <v>-0.05189076250023852</v>
      </c>
      <c r="D60">
        <v>-0.18772230721083757</v>
      </c>
      <c r="E60">
        <v>0.08270609728798138</v>
      </c>
      <c r="F60">
        <v>-0.019294304639157166</v>
      </c>
      <c r="G60">
        <v>0.20822775677858796</v>
      </c>
      <c r="H60">
        <v>0.16234601278678631</v>
      </c>
      <c r="I60">
        <v>-0.05714160882808204</v>
      </c>
      <c r="K60">
        <v>-0.004949495652658109</v>
      </c>
    </row>
    <row r="61" spans="1:11" ht="12.75">
      <c r="A61" s="1">
        <v>36831</v>
      </c>
      <c r="B61">
        <v>-0.05344418052256532</v>
      </c>
      <c r="C61">
        <v>-0.0957816186416326</v>
      </c>
      <c r="D61">
        <v>-0.08772080939388571</v>
      </c>
      <c r="E61">
        <v>-0.15380374249400297</v>
      </c>
      <c r="F61">
        <v>0.08918224197272691</v>
      </c>
      <c r="G61">
        <v>0.0305766777495404</v>
      </c>
      <c r="H61">
        <v>-0.04767090160221341</v>
      </c>
      <c r="I61">
        <v>0.15013802371227522</v>
      </c>
      <c r="K61">
        <v>-0.08006856023506369</v>
      </c>
    </row>
    <row r="62" spans="1:11" ht="12.75">
      <c r="A62" s="1">
        <v>36861</v>
      </c>
      <c r="B62">
        <v>0.025094102885821833</v>
      </c>
      <c r="C62">
        <v>-0.029638656159605807</v>
      </c>
      <c r="D62">
        <v>0.16586921850079744</v>
      </c>
      <c r="E62">
        <v>-0.21018062397372742</v>
      </c>
      <c r="F62">
        <v>0.050625</v>
      </c>
      <c r="G62">
        <v>0.013945610278836408</v>
      </c>
      <c r="H62">
        <v>-0.13082995636623093</v>
      </c>
      <c r="I62">
        <v>0.019237447311419433</v>
      </c>
      <c r="K62">
        <v>0.00021293585307424062</v>
      </c>
    </row>
    <row r="63" ht="12.75">
      <c r="A63" s="1"/>
    </row>
    <row r="64" spans="1:11" ht="12.75">
      <c r="A64" t="s">
        <v>35</v>
      </c>
      <c r="B64" s="18"/>
      <c r="C64" s="18"/>
      <c r="D64" s="18"/>
      <c r="E64" s="18"/>
      <c r="F64" s="18"/>
      <c r="G64" s="18"/>
      <c r="H64" s="18"/>
      <c r="I64" s="18"/>
      <c r="J64" s="18"/>
      <c r="K64" s="18">
        <f>STDEV(K2:K62)</f>
        <v>0.04595471632207293</v>
      </c>
    </row>
    <row r="66" spans="1:11" ht="12.75">
      <c r="A66" t="s">
        <v>22</v>
      </c>
      <c r="B66" s="18"/>
      <c r="C66" s="18"/>
      <c r="D66" s="18"/>
      <c r="E66" s="18"/>
      <c r="F66" s="18"/>
      <c r="G66" s="18"/>
      <c r="H66" s="18"/>
      <c r="I66" s="18"/>
      <c r="J66" s="18"/>
      <c r="K66" s="18">
        <f>K64*12^(1/2)</f>
        <v>0.15919180703449015</v>
      </c>
    </row>
    <row r="68" ht="12.75">
      <c r="A68" t="s">
        <v>25</v>
      </c>
    </row>
    <row r="70" ht="12.75">
      <c r="A70" t="s">
        <v>26</v>
      </c>
    </row>
    <row r="72" spans="1:11" ht="12.75">
      <c r="A72" t="s">
        <v>29</v>
      </c>
      <c r="B72" s="18"/>
      <c r="C72" s="18"/>
      <c r="D72" s="18"/>
      <c r="E72" s="18"/>
      <c r="F72" s="18"/>
      <c r="G72" s="18"/>
      <c r="H72" s="18"/>
      <c r="I72" s="18"/>
      <c r="J72" s="18"/>
      <c r="K72" s="18"/>
    </row>
    <row r="74" ht="12.75">
      <c r="B74" s="28" t="s">
        <v>36</v>
      </c>
    </row>
  </sheetData>
  <sheetProtection/>
  <printOptions/>
  <pageMargins left="0.75" right="0.75" top="1" bottom="1" header="0.5" footer="0.5"/>
  <pageSetup fitToHeight="1" fitToWidth="1" horizontalDpi="300" verticalDpi="300" orientation="portrait" scale="72" r:id="rId1"/>
</worksheet>
</file>

<file path=xl/worksheets/sheet2.xml><?xml version="1.0" encoding="utf-8"?>
<worksheet xmlns="http://schemas.openxmlformats.org/spreadsheetml/2006/main" xmlns:r="http://schemas.openxmlformats.org/officeDocument/2006/relationships">
  <dimension ref="A1:I9"/>
  <sheetViews>
    <sheetView zoomScalePageLayoutView="0" workbookViewId="0" topLeftCell="A1">
      <selection activeCell="B14" sqref="B14"/>
    </sheetView>
  </sheetViews>
  <sheetFormatPr defaultColWidth="9.140625" defaultRowHeight="12.75"/>
  <sheetData>
    <row r="1" spans="1:9" ht="12.75">
      <c r="A1" s="4"/>
      <c r="B1" s="4" t="s">
        <v>2</v>
      </c>
      <c r="C1" s="4" t="s">
        <v>3</v>
      </c>
      <c r="D1" s="4" t="s">
        <v>4</v>
      </c>
      <c r="E1" s="4" t="s">
        <v>5</v>
      </c>
      <c r="F1" s="4" t="s">
        <v>6</v>
      </c>
      <c r="G1" s="4" t="s">
        <v>7</v>
      </c>
      <c r="H1" s="4" t="s">
        <v>8</v>
      </c>
      <c r="I1" s="4" t="s">
        <v>9</v>
      </c>
    </row>
    <row r="2" spans="1:9" ht="12.75">
      <c r="A2" s="2" t="s">
        <v>2</v>
      </c>
      <c r="B2" s="2">
        <v>1</v>
      </c>
      <c r="C2" s="2"/>
      <c r="D2" s="2"/>
      <c r="E2" s="2"/>
      <c r="F2" s="2"/>
      <c r="G2" s="2"/>
      <c r="H2" s="2"/>
      <c r="I2" s="2"/>
    </row>
    <row r="3" spans="1:9" ht="12.75">
      <c r="A3" s="2" t="s">
        <v>3</v>
      </c>
      <c r="B3" s="2">
        <v>0.5376838498006098</v>
      </c>
      <c r="C3" s="2">
        <v>1</v>
      </c>
      <c r="D3" s="2"/>
      <c r="E3" s="2"/>
      <c r="F3" s="2"/>
      <c r="G3" s="2"/>
      <c r="H3" s="2"/>
      <c r="I3" s="2"/>
    </row>
    <row r="4" spans="1:9" ht="12.75">
      <c r="A4" s="2" t="s">
        <v>4</v>
      </c>
      <c r="B4" s="2">
        <v>0.2586281325840527</v>
      </c>
      <c r="C4" s="2">
        <v>0.575407559639613</v>
      </c>
      <c r="D4" s="2">
        <v>1</v>
      </c>
      <c r="E4" s="2"/>
      <c r="F4" s="2"/>
      <c r="G4" s="2"/>
      <c r="H4" s="2"/>
      <c r="I4" s="2"/>
    </row>
    <row r="5" spans="1:9" ht="12.75">
      <c r="A5" s="2" t="s">
        <v>5</v>
      </c>
      <c r="B5" s="2">
        <v>0.2627972620727876</v>
      </c>
      <c r="C5" s="2">
        <v>0.260827546985116</v>
      </c>
      <c r="D5" s="2">
        <v>-0.09278880137121225</v>
      </c>
      <c r="E5" s="2">
        <v>1</v>
      </c>
      <c r="F5" s="2"/>
      <c r="G5" s="2"/>
      <c r="H5" s="2"/>
      <c r="I5" s="2"/>
    </row>
    <row r="6" spans="1:9" ht="12.75">
      <c r="A6" s="2" t="s">
        <v>6</v>
      </c>
      <c r="B6" s="2">
        <v>0.35135661406548313</v>
      </c>
      <c r="C6" s="2">
        <v>0.28886460392340735</v>
      </c>
      <c r="D6" s="2">
        <v>-0.020916589408638345</v>
      </c>
      <c r="E6" s="2">
        <v>0.09455126755878365</v>
      </c>
      <c r="F6" s="2">
        <v>1</v>
      </c>
      <c r="G6" s="2"/>
      <c r="H6" s="2"/>
      <c r="I6" s="2"/>
    </row>
    <row r="7" spans="1:9" ht="12.75">
      <c r="A7" s="2" t="s">
        <v>7</v>
      </c>
      <c r="B7" s="2">
        <v>0.2858333562311161</v>
      </c>
      <c r="C7" s="2">
        <v>0.2037620605926169</v>
      </c>
      <c r="D7" s="2">
        <v>-0.12057641900787809</v>
      </c>
      <c r="E7" s="2">
        <v>0.10664768112983763</v>
      </c>
      <c r="F7" s="2">
        <v>0.5821815317045513</v>
      </c>
      <c r="G7" s="2">
        <v>1</v>
      </c>
      <c r="H7" s="2"/>
      <c r="I7" s="2"/>
    </row>
    <row r="8" spans="1:9" ht="12.75">
      <c r="A8" s="2" t="s">
        <v>8</v>
      </c>
      <c r="B8" s="2">
        <v>0.24513586331858134</v>
      </c>
      <c r="C8" s="2">
        <v>0.3422047986333839</v>
      </c>
      <c r="D8" s="2">
        <v>0.15119739662619924</v>
      </c>
      <c r="E8" s="2">
        <v>-0.04942791271956806</v>
      </c>
      <c r="F8" s="2">
        <v>0.2760449526610893</v>
      </c>
      <c r="G8" s="2">
        <v>0.372290833605602</v>
      </c>
      <c r="H8" s="2">
        <v>1</v>
      </c>
      <c r="I8" s="2"/>
    </row>
    <row r="9" spans="1:9" ht="13.5" thickBot="1">
      <c r="A9" s="3" t="s">
        <v>9</v>
      </c>
      <c r="B9" s="3">
        <v>0.40320990820381813</v>
      </c>
      <c r="C9" s="3">
        <v>0.5200618804381297</v>
      </c>
      <c r="D9" s="3">
        <v>0.5752052603571532</v>
      </c>
      <c r="E9" s="3">
        <v>-0.023898749952405023</v>
      </c>
      <c r="F9" s="3">
        <v>0.27904430682994763</v>
      </c>
      <c r="G9" s="3">
        <v>0.1223040766741492</v>
      </c>
      <c r="H9" s="3">
        <v>0.15953853912800184</v>
      </c>
      <c r="I9" s="3">
        <v>1</v>
      </c>
    </row>
  </sheetData>
  <sheetProtection/>
  <printOptions/>
  <pageMargins left="0.75" right="0.75" top="1" bottom="1" header="0.5" footer="0.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L91"/>
  <sheetViews>
    <sheetView zoomScalePageLayoutView="0" workbookViewId="0" topLeftCell="A1">
      <selection activeCell="E9" sqref="E9"/>
    </sheetView>
  </sheetViews>
  <sheetFormatPr defaultColWidth="9.140625" defaultRowHeight="12.75"/>
  <cols>
    <col min="1" max="1" width="9.28125" style="0" bestFit="1" customWidth="1"/>
    <col min="2" max="2" width="12.421875" style="0" customWidth="1"/>
    <col min="3" max="3" width="10.57421875" style="0" bestFit="1" customWidth="1"/>
    <col min="4" max="4" width="13.28125" style="0" bestFit="1" customWidth="1"/>
    <col min="5" max="5" width="12.140625" style="0" bestFit="1" customWidth="1"/>
    <col min="6" max="6" width="13.28125" style="0" bestFit="1" customWidth="1"/>
    <col min="7" max="7" width="10.57421875" style="0" bestFit="1" customWidth="1"/>
    <col min="8" max="8" width="12.57421875" style="0" bestFit="1" customWidth="1"/>
    <col min="9" max="9" width="12.140625" style="0" bestFit="1" customWidth="1"/>
    <col min="10" max="10" width="13.28125" style="0" customWidth="1"/>
    <col min="11" max="11" width="10.421875" style="0" customWidth="1"/>
  </cols>
  <sheetData>
    <row r="1" spans="1:2" ht="12.75">
      <c r="A1" s="13" t="s">
        <v>23</v>
      </c>
      <c r="B1" s="13"/>
    </row>
    <row r="3" spans="1:3" ht="12.75">
      <c r="A3" s="13" t="s">
        <v>18</v>
      </c>
      <c r="B3" s="13" t="s">
        <v>33</v>
      </c>
      <c r="C3" s="13" t="s">
        <v>34</v>
      </c>
    </row>
    <row r="4" spans="1:3" ht="12.75">
      <c r="A4" t="s">
        <v>2</v>
      </c>
      <c r="B4" s="18">
        <f>Returns!B72</f>
        <v>0</v>
      </c>
      <c r="C4" s="18">
        <f>Returns!B66</f>
        <v>0</v>
      </c>
    </row>
    <row r="5" spans="1:3" ht="12.75">
      <c r="A5" t="s">
        <v>3</v>
      </c>
      <c r="B5" s="18">
        <f>Returns!C72</f>
        <v>0</v>
      </c>
      <c r="C5" s="18">
        <f>Returns!C66</f>
        <v>0</v>
      </c>
    </row>
    <row r="6" spans="1:3" ht="12.75">
      <c r="A6" t="s">
        <v>4</v>
      </c>
      <c r="B6" s="18">
        <f>Returns!D72</f>
        <v>0</v>
      </c>
      <c r="C6" s="18">
        <f>Returns!D66</f>
        <v>0</v>
      </c>
    </row>
    <row r="7" spans="1:6" ht="12.75">
      <c r="A7" t="s">
        <v>5</v>
      </c>
      <c r="B7" s="18">
        <f>Returns!E72</f>
        <v>0</v>
      </c>
      <c r="C7" s="18">
        <f>Returns!E66</f>
        <v>0</v>
      </c>
      <c r="F7" s="12"/>
    </row>
    <row r="8" spans="1:3" ht="12.75">
      <c r="A8" t="s">
        <v>6</v>
      </c>
      <c r="B8" s="18">
        <f>Returns!F72</f>
        <v>0</v>
      </c>
      <c r="C8" s="18">
        <f>Returns!F66</f>
        <v>0</v>
      </c>
    </row>
    <row r="9" spans="1:3" ht="12.75">
      <c r="A9" t="s">
        <v>7</v>
      </c>
      <c r="B9" s="18">
        <f>Returns!G72</f>
        <v>0</v>
      </c>
      <c r="C9" s="18">
        <f>Returns!G66</f>
        <v>0</v>
      </c>
    </row>
    <row r="10" spans="1:3" ht="12.75">
      <c r="A10" t="s">
        <v>8</v>
      </c>
      <c r="B10" s="18">
        <f>Returns!H72</f>
        <v>0</v>
      </c>
      <c r="C10" s="18">
        <f>Returns!H66</f>
        <v>0</v>
      </c>
    </row>
    <row r="11" spans="1:3" ht="12.75">
      <c r="A11" t="s">
        <v>9</v>
      </c>
      <c r="B11" s="18">
        <f>Returns!I72</f>
        <v>0</v>
      </c>
      <c r="C11" s="18">
        <f>Returns!I66</f>
        <v>0</v>
      </c>
    </row>
    <row r="13" ht="12.75">
      <c r="D13" s="13" t="s">
        <v>20</v>
      </c>
    </row>
    <row r="14" ht="13.5" thickBot="1"/>
    <row r="15" spans="1:9" ht="12.75">
      <c r="A15" s="4"/>
      <c r="B15" s="4" t="s">
        <v>2</v>
      </c>
      <c r="C15" s="4" t="s">
        <v>3</v>
      </c>
      <c r="D15" s="4" t="s">
        <v>4</v>
      </c>
      <c r="E15" s="4" t="s">
        <v>5</v>
      </c>
      <c r="F15" s="4" t="s">
        <v>6</v>
      </c>
      <c r="G15" s="4" t="s">
        <v>7</v>
      </c>
      <c r="H15" s="4" t="s">
        <v>8</v>
      </c>
      <c r="I15" s="4" t="s">
        <v>9</v>
      </c>
    </row>
    <row r="16" spans="1:9" ht="12.75">
      <c r="A16" s="2" t="s">
        <v>2</v>
      </c>
      <c r="B16" s="9">
        <f>'Correlation Matrix'!B2</f>
        <v>1</v>
      </c>
      <c r="C16" s="9">
        <f>B17</f>
        <v>0.5376838498006098</v>
      </c>
      <c r="D16" s="9">
        <f>B18</f>
        <v>0.2586281325840527</v>
      </c>
      <c r="E16" s="9">
        <f>B19</f>
        <v>0.2627972620727876</v>
      </c>
      <c r="F16" s="9">
        <f>B20</f>
        <v>0.35135661406548313</v>
      </c>
      <c r="G16" s="9">
        <f>B21</f>
        <v>0.2858333562311161</v>
      </c>
      <c r="H16" s="9">
        <f>B22</f>
        <v>0.24513586331858134</v>
      </c>
      <c r="I16" s="10">
        <f>B23</f>
        <v>0.40320990820381813</v>
      </c>
    </row>
    <row r="17" spans="1:9" ht="12.75">
      <c r="A17" s="2" t="s">
        <v>3</v>
      </c>
      <c r="B17" s="9">
        <f>'Correlation Matrix'!B3</f>
        <v>0.5376838498006098</v>
      </c>
      <c r="C17" s="9">
        <f>'Correlation Matrix'!C3</f>
        <v>1</v>
      </c>
      <c r="D17" s="9">
        <f>C18</f>
        <v>0.575407559639613</v>
      </c>
      <c r="E17" s="9">
        <f>C19</f>
        <v>0.260827546985116</v>
      </c>
      <c r="F17" s="9">
        <f>C20</f>
        <v>0.28886460392340735</v>
      </c>
      <c r="G17" s="9">
        <f>C21</f>
        <v>0.2037620605926169</v>
      </c>
      <c r="H17" s="9">
        <f>C22</f>
        <v>0.3422047986333839</v>
      </c>
      <c r="I17" s="10">
        <f>C23</f>
        <v>0.5200618804381297</v>
      </c>
    </row>
    <row r="18" spans="1:9" ht="12.75">
      <c r="A18" s="2" t="s">
        <v>4</v>
      </c>
      <c r="B18" s="9">
        <f>'Correlation Matrix'!B4</f>
        <v>0.2586281325840527</v>
      </c>
      <c r="C18" s="9">
        <f>'Correlation Matrix'!C4</f>
        <v>0.575407559639613</v>
      </c>
      <c r="D18" s="9">
        <f>'Correlation Matrix'!D4</f>
        <v>1</v>
      </c>
      <c r="E18" s="9">
        <f>D19</f>
        <v>-0.09278880137121225</v>
      </c>
      <c r="F18" s="9">
        <f>D20</f>
        <v>-0.020916589408638345</v>
      </c>
      <c r="G18" s="9">
        <f>D21</f>
        <v>-0.12057641900787809</v>
      </c>
      <c r="H18" s="9">
        <f>D22</f>
        <v>0.15119739662619924</v>
      </c>
      <c r="I18" s="10">
        <f>D23</f>
        <v>0.5752052603571532</v>
      </c>
    </row>
    <row r="19" spans="1:9" ht="12.75">
      <c r="A19" s="2" t="s">
        <v>5</v>
      </c>
      <c r="B19" s="9">
        <f>'Correlation Matrix'!B5</f>
        <v>0.2627972620727876</v>
      </c>
      <c r="C19" s="9">
        <f>'Correlation Matrix'!C5</f>
        <v>0.260827546985116</v>
      </c>
      <c r="D19" s="9">
        <f>'Correlation Matrix'!D5</f>
        <v>-0.09278880137121225</v>
      </c>
      <c r="E19" s="9">
        <f>'Correlation Matrix'!E5</f>
        <v>1</v>
      </c>
      <c r="F19" s="9">
        <f>E20</f>
        <v>0.09455126755878365</v>
      </c>
      <c r="G19" s="9">
        <f>E21</f>
        <v>0.10664768112983763</v>
      </c>
      <c r="H19" s="9">
        <f>E22</f>
        <v>-0.04942791271956806</v>
      </c>
      <c r="I19" s="10">
        <f>E23</f>
        <v>-0.023898749952405023</v>
      </c>
    </row>
    <row r="20" spans="1:9" ht="12.75">
      <c r="A20" s="2" t="s">
        <v>6</v>
      </c>
      <c r="B20" s="9">
        <f>'Correlation Matrix'!B6</f>
        <v>0.35135661406548313</v>
      </c>
      <c r="C20" s="9">
        <f>'Correlation Matrix'!C6</f>
        <v>0.28886460392340735</v>
      </c>
      <c r="D20" s="9">
        <f>'Correlation Matrix'!D6</f>
        <v>-0.020916589408638345</v>
      </c>
      <c r="E20" s="9">
        <f>'Correlation Matrix'!E6</f>
        <v>0.09455126755878365</v>
      </c>
      <c r="F20" s="9">
        <f>'Correlation Matrix'!F6</f>
        <v>1</v>
      </c>
      <c r="G20" s="9">
        <f>F21</f>
        <v>0.5821815317045513</v>
      </c>
      <c r="H20" s="9">
        <f>F22</f>
        <v>0.2760449526610893</v>
      </c>
      <c r="I20" s="10">
        <f>F23</f>
        <v>0.27904430682994763</v>
      </c>
    </row>
    <row r="21" spans="1:9" ht="12.75">
      <c r="A21" s="2" t="s">
        <v>7</v>
      </c>
      <c r="B21" s="9">
        <f>'Correlation Matrix'!B7</f>
        <v>0.2858333562311161</v>
      </c>
      <c r="C21" s="9">
        <f>'Correlation Matrix'!C7</f>
        <v>0.2037620605926169</v>
      </c>
      <c r="D21" s="9">
        <f>'Correlation Matrix'!D7</f>
        <v>-0.12057641900787809</v>
      </c>
      <c r="E21" s="9">
        <f>'Correlation Matrix'!E7</f>
        <v>0.10664768112983763</v>
      </c>
      <c r="F21" s="9">
        <f>'Correlation Matrix'!F7</f>
        <v>0.5821815317045513</v>
      </c>
      <c r="G21" s="9">
        <f>'Correlation Matrix'!G7</f>
        <v>1</v>
      </c>
      <c r="H21" s="9">
        <f>G22</f>
        <v>0.372290833605602</v>
      </c>
      <c r="I21" s="10">
        <f>G23</f>
        <v>0.1223040766741492</v>
      </c>
    </row>
    <row r="22" spans="1:9" ht="12.75">
      <c r="A22" s="2" t="s">
        <v>8</v>
      </c>
      <c r="B22" s="9">
        <f>'Correlation Matrix'!B8</f>
        <v>0.24513586331858134</v>
      </c>
      <c r="C22" s="9">
        <f>'Correlation Matrix'!C8</f>
        <v>0.3422047986333839</v>
      </c>
      <c r="D22" s="9">
        <f>'Correlation Matrix'!D8</f>
        <v>0.15119739662619924</v>
      </c>
      <c r="E22" s="9">
        <f>'Correlation Matrix'!E8</f>
        <v>-0.04942791271956806</v>
      </c>
      <c r="F22" s="9">
        <f>'Correlation Matrix'!F8</f>
        <v>0.2760449526610893</v>
      </c>
      <c r="G22" s="9">
        <f>'Correlation Matrix'!G8</f>
        <v>0.372290833605602</v>
      </c>
      <c r="H22" s="9">
        <f>'Correlation Matrix'!H8</f>
        <v>1</v>
      </c>
      <c r="I22" s="10">
        <f>H23</f>
        <v>0.15953853912800184</v>
      </c>
    </row>
    <row r="23" spans="1:9" ht="13.5" thickBot="1">
      <c r="A23" s="3" t="s">
        <v>9</v>
      </c>
      <c r="B23" s="11">
        <f>'Correlation Matrix'!B9</f>
        <v>0.40320990820381813</v>
      </c>
      <c r="C23" s="11">
        <f>'Correlation Matrix'!C9</f>
        <v>0.5200618804381297</v>
      </c>
      <c r="D23" s="11">
        <f>'Correlation Matrix'!D9</f>
        <v>0.5752052603571532</v>
      </c>
      <c r="E23" s="11">
        <f>'Correlation Matrix'!E9</f>
        <v>-0.023898749952405023</v>
      </c>
      <c r="F23" s="11">
        <f>'Correlation Matrix'!F9</f>
        <v>0.27904430682994763</v>
      </c>
      <c r="G23" s="11">
        <f>'Correlation Matrix'!G9</f>
        <v>0.1223040766741492</v>
      </c>
      <c r="H23" s="11">
        <f>'Correlation Matrix'!H9</f>
        <v>0.15953853912800184</v>
      </c>
      <c r="I23" s="11">
        <f>'Correlation Matrix'!I9</f>
        <v>1</v>
      </c>
    </row>
    <row r="25" ht="13.5" thickBot="1">
      <c r="D25" s="13" t="s">
        <v>10</v>
      </c>
    </row>
    <row r="26" spans="1:9" ht="12.75">
      <c r="A26" s="15"/>
      <c r="B26" s="4" t="str">
        <f>A4</f>
        <v>C</v>
      </c>
      <c r="C26" s="4" t="str">
        <f>A5</f>
        <v>GE</v>
      </c>
      <c r="D26" s="4" t="str">
        <f>A6</f>
        <v>HD</v>
      </c>
      <c r="E26" s="4" t="str">
        <f>A7</f>
        <v>INTC</v>
      </c>
      <c r="F26" s="4" t="str">
        <f>A8</f>
        <v>JNJ</v>
      </c>
      <c r="G26" s="4" t="str">
        <f>A9</f>
        <v>MRK</v>
      </c>
      <c r="H26" s="4" t="str">
        <f>A10</f>
        <v>SBC</v>
      </c>
      <c r="I26" s="4" t="str">
        <f>A11</f>
        <v>WMT</v>
      </c>
    </row>
    <row r="27" spans="1:9" ht="12.75">
      <c r="A27" t="str">
        <f aca="true" t="shared" si="0" ref="A27:A34">A4</f>
        <v>C</v>
      </c>
      <c r="B27" s="7">
        <f>B16*C4*C4</f>
        <v>0</v>
      </c>
      <c r="C27" s="7">
        <f>C16*C4*C5</f>
        <v>0</v>
      </c>
      <c r="D27" s="7">
        <f>D16*C4*C6</f>
        <v>0</v>
      </c>
      <c r="E27" s="7">
        <f>E16*C4*C7</f>
        <v>0</v>
      </c>
      <c r="F27" s="7">
        <f>F16*C4*C8</f>
        <v>0</v>
      </c>
      <c r="G27" s="7">
        <f>G16*C4*C9</f>
        <v>0</v>
      </c>
      <c r="H27" s="7">
        <f>H16*C4*C10</f>
        <v>0</v>
      </c>
      <c r="I27" s="7">
        <f>I16*C4*C11</f>
        <v>0</v>
      </c>
    </row>
    <row r="28" spans="1:9" ht="12.75">
      <c r="A28" t="str">
        <f t="shared" si="0"/>
        <v>GE</v>
      </c>
      <c r="B28" s="7">
        <f>B17*C5*C4</f>
        <v>0</v>
      </c>
      <c r="C28" s="7">
        <f>C17*C5*C5</f>
        <v>0</v>
      </c>
      <c r="D28" s="7">
        <f>D17*C5*C6</f>
        <v>0</v>
      </c>
      <c r="E28" s="7">
        <f>E17*C5*C7</f>
        <v>0</v>
      </c>
      <c r="F28" s="7">
        <f>F17*C5*C8</f>
        <v>0</v>
      </c>
      <c r="G28" s="7">
        <f>G17*C5*C9</f>
        <v>0</v>
      </c>
      <c r="H28" s="7">
        <f>H17*C5*C10</f>
        <v>0</v>
      </c>
      <c r="I28" s="7">
        <f>I17*C5*C11</f>
        <v>0</v>
      </c>
    </row>
    <row r="29" spans="1:9" ht="12.75">
      <c r="A29" t="str">
        <f t="shared" si="0"/>
        <v>HD</v>
      </c>
      <c r="B29" s="7">
        <f>B18*C6*C4</f>
        <v>0</v>
      </c>
      <c r="C29" s="7">
        <f>C18*C6*C5</f>
        <v>0</v>
      </c>
      <c r="D29" s="7">
        <f>D18*C6*C6</f>
        <v>0</v>
      </c>
      <c r="E29" s="7">
        <f>E18*C6*C7</f>
        <v>0</v>
      </c>
      <c r="F29" s="7">
        <f>F18*C6*C8</f>
        <v>0</v>
      </c>
      <c r="G29" s="7">
        <f>G18*C6*C9</f>
        <v>0</v>
      </c>
      <c r="H29" s="7">
        <f>H18*C6*C10</f>
        <v>0</v>
      </c>
      <c r="I29" s="7">
        <f>I18*C6*C11</f>
        <v>0</v>
      </c>
    </row>
    <row r="30" spans="1:9" ht="12.75">
      <c r="A30" t="str">
        <f t="shared" si="0"/>
        <v>INTC</v>
      </c>
      <c r="B30" s="7">
        <f>B19*C7*C4</f>
        <v>0</v>
      </c>
      <c r="C30" s="7">
        <f>C19*C7*C5</f>
        <v>0</v>
      </c>
      <c r="D30" s="7">
        <f>D19*C7*C6</f>
        <v>0</v>
      </c>
      <c r="E30" s="7">
        <f>E19*C7*C7</f>
        <v>0</v>
      </c>
      <c r="F30" s="7">
        <f>F19*C7*C8</f>
        <v>0</v>
      </c>
      <c r="G30" s="7">
        <f>G19*C7*C9</f>
        <v>0</v>
      </c>
      <c r="H30" s="7">
        <f>H19*C7*C10</f>
        <v>0</v>
      </c>
      <c r="I30" s="7">
        <f>I19*C7*C11</f>
        <v>0</v>
      </c>
    </row>
    <row r="31" spans="1:9" ht="12.75">
      <c r="A31" t="str">
        <f t="shared" si="0"/>
        <v>JNJ</v>
      </c>
      <c r="B31" s="7">
        <f>B20*C8*C4</f>
        <v>0</v>
      </c>
      <c r="C31" s="7">
        <f>C20*C8*C5</f>
        <v>0</v>
      </c>
      <c r="D31" s="7">
        <f>D20*C8*C6</f>
        <v>0</v>
      </c>
      <c r="E31" s="7">
        <f>E20*C8*C7</f>
        <v>0</v>
      </c>
      <c r="F31" s="7">
        <f>F20*C8*C8</f>
        <v>0</v>
      </c>
      <c r="G31" s="7">
        <f>G20*C8*C9</f>
        <v>0</v>
      </c>
      <c r="H31" s="7">
        <f>H20*C8*C10</f>
        <v>0</v>
      </c>
      <c r="I31" s="7">
        <f>I20*C8*C11</f>
        <v>0</v>
      </c>
    </row>
    <row r="32" spans="1:9" ht="12.75">
      <c r="A32" t="str">
        <f t="shared" si="0"/>
        <v>MRK</v>
      </c>
      <c r="B32" s="7">
        <f>B21*C9*C4</f>
        <v>0</v>
      </c>
      <c r="C32" s="7">
        <f>C21*C9*C5</f>
        <v>0</v>
      </c>
      <c r="D32" s="7">
        <f>D21*C9*C6</f>
        <v>0</v>
      </c>
      <c r="E32" s="7">
        <f>E21*C9*C7</f>
        <v>0</v>
      </c>
      <c r="F32" s="7">
        <f>F21*C9*C8</f>
        <v>0</v>
      </c>
      <c r="G32" s="7">
        <f>G21*C9*C9</f>
        <v>0</v>
      </c>
      <c r="H32" s="7">
        <f>H21*C9*C10</f>
        <v>0</v>
      </c>
      <c r="I32" s="7">
        <f>I21*C9*C11</f>
        <v>0</v>
      </c>
    </row>
    <row r="33" spans="1:9" ht="12.75">
      <c r="A33" t="str">
        <f t="shared" si="0"/>
        <v>SBC</v>
      </c>
      <c r="B33" s="7">
        <f>B22*C10*C4</f>
        <v>0</v>
      </c>
      <c r="C33" s="7">
        <f>C22*C10*C5</f>
        <v>0</v>
      </c>
      <c r="D33" s="7">
        <f>D22*C10*C6</f>
        <v>0</v>
      </c>
      <c r="E33" s="7">
        <f>E22*C10*C7</f>
        <v>0</v>
      </c>
      <c r="F33" s="7">
        <f>F22*C10*C8</f>
        <v>0</v>
      </c>
      <c r="G33" s="7">
        <f>G22*C10*C9</f>
        <v>0</v>
      </c>
      <c r="H33" s="7">
        <f>H22*C10*C10</f>
        <v>0</v>
      </c>
      <c r="I33" s="7">
        <f>I22*C10*C11</f>
        <v>0</v>
      </c>
    </row>
    <row r="34" spans="1:9" ht="13.5" thickBot="1">
      <c r="A34" s="14" t="str">
        <f t="shared" si="0"/>
        <v>WMT</v>
      </c>
      <c r="B34" s="16">
        <f>B23*C11*C4</f>
        <v>0</v>
      </c>
      <c r="C34" s="16">
        <f>C23*C11*C5</f>
        <v>0</v>
      </c>
      <c r="D34" s="16">
        <f>D23*C11*C6</f>
        <v>0</v>
      </c>
      <c r="E34" s="16">
        <f>E23*C11*C7</f>
        <v>0</v>
      </c>
      <c r="F34" s="16">
        <f>F23*C11*C8</f>
        <v>0</v>
      </c>
      <c r="G34" s="16">
        <f>G23*C11*C9</f>
        <v>0</v>
      </c>
      <c r="H34" s="16">
        <f>H23*C11*C10</f>
        <v>0</v>
      </c>
      <c r="I34" s="16">
        <f>I23*C11*C11</f>
        <v>0</v>
      </c>
    </row>
    <row r="37" ht="12.75">
      <c r="D37" s="13" t="s">
        <v>19</v>
      </c>
    </row>
    <row r="38" ht="13.5" thickBot="1"/>
    <row r="39" spans="2:9" ht="12.75">
      <c r="B39" s="4" t="str">
        <f>A4</f>
        <v>C</v>
      </c>
      <c r="C39" s="4" t="str">
        <f>A5</f>
        <v>GE</v>
      </c>
      <c r="D39" s="4" t="str">
        <f>A6</f>
        <v>HD</v>
      </c>
      <c r="E39" s="4" t="str">
        <f>A7</f>
        <v>INTC</v>
      </c>
      <c r="F39" s="4" t="str">
        <f>A8</f>
        <v>JNJ</v>
      </c>
      <c r="G39" s="4" t="str">
        <f>A9</f>
        <v>MRK</v>
      </c>
      <c r="H39" s="4" t="str">
        <f>A10</f>
        <v>SBC</v>
      </c>
      <c r="I39" s="4" t="str">
        <f>A11</f>
        <v>WMT</v>
      </c>
    </row>
    <row r="40" spans="1:9" ht="12.75">
      <c r="A40" s="17" t="s">
        <v>11</v>
      </c>
      <c r="B40" s="8">
        <f>A41</f>
        <v>0.125</v>
      </c>
      <c r="C40" s="8">
        <f>A42</f>
        <v>0.125</v>
      </c>
      <c r="D40" s="8">
        <f>A43</f>
        <v>0.125</v>
      </c>
      <c r="E40" s="8">
        <f>A44</f>
        <v>0.125</v>
      </c>
      <c r="F40" s="8">
        <f>A45</f>
        <v>0.125</v>
      </c>
      <c r="G40" s="8">
        <f>A46</f>
        <v>0.125</v>
      </c>
      <c r="H40" s="8">
        <f>A47</f>
        <v>0.125</v>
      </c>
      <c r="I40" s="8">
        <f>A48</f>
        <v>0.125</v>
      </c>
    </row>
    <row r="41" spans="1:9" ht="12.75">
      <c r="A41" s="6">
        <f>1/8</f>
        <v>0.125</v>
      </c>
      <c r="B41" s="6">
        <f>A41*B40*B27</f>
        <v>0</v>
      </c>
      <c r="C41" s="6">
        <f>A41*C40*C27</f>
        <v>0</v>
      </c>
      <c r="D41" s="6">
        <f>A41*D40*D27</f>
        <v>0</v>
      </c>
      <c r="E41" s="6">
        <f>A41*E40*E27</f>
        <v>0</v>
      </c>
      <c r="F41" s="6">
        <f>A41*F40*F27</f>
        <v>0</v>
      </c>
      <c r="G41" s="6">
        <f>A41*G40*G27</f>
        <v>0</v>
      </c>
      <c r="H41" s="6">
        <f>A41*H40*H27</f>
        <v>0</v>
      </c>
      <c r="I41" s="6">
        <f>A41*I40*I27</f>
        <v>0</v>
      </c>
    </row>
    <row r="42" spans="1:9" ht="12.75">
      <c r="A42" s="6">
        <f aca="true" t="shared" si="1" ref="A42:A48">1/8</f>
        <v>0.125</v>
      </c>
      <c r="B42" s="6">
        <f>A42*B40*B28</f>
        <v>0</v>
      </c>
      <c r="C42" s="6">
        <f>A42*C40*C28</f>
        <v>0</v>
      </c>
      <c r="D42" s="6">
        <f>A42*D40*D28</f>
        <v>0</v>
      </c>
      <c r="E42" s="6">
        <f>A42*E40*E28</f>
        <v>0</v>
      </c>
      <c r="F42" s="6">
        <f>A42*F40*F28</f>
        <v>0</v>
      </c>
      <c r="G42" s="6">
        <f>A42*G40*G28</f>
        <v>0</v>
      </c>
      <c r="H42" s="6">
        <f>A42*H40*H28</f>
        <v>0</v>
      </c>
      <c r="I42" s="6">
        <f>A42*I40*I28</f>
        <v>0</v>
      </c>
    </row>
    <row r="43" spans="1:9" ht="12.75">
      <c r="A43" s="6">
        <f t="shared" si="1"/>
        <v>0.125</v>
      </c>
      <c r="B43" s="6">
        <f>A43*B40*B29</f>
        <v>0</v>
      </c>
      <c r="C43" s="6">
        <f>A43*C40*C29</f>
        <v>0</v>
      </c>
      <c r="D43" s="6">
        <f>A43*D40*D29</f>
        <v>0</v>
      </c>
      <c r="E43" s="6">
        <f>A43*E40*E29</f>
        <v>0</v>
      </c>
      <c r="F43" s="6">
        <f>A43*F40*F29</f>
        <v>0</v>
      </c>
      <c r="G43" s="6">
        <f>A43*G40*G29</f>
        <v>0</v>
      </c>
      <c r="H43" s="6">
        <f>A43*H40*H29</f>
        <v>0</v>
      </c>
      <c r="I43" s="6">
        <f>A43*I40*I29</f>
        <v>0</v>
      </c>
    </row>
    <row r="44" spans="1:9" ht="12.75">
      <c r="A44" s="6">
        <f t="shared" si="1"/>
        <v>0.125</v>
      </c>
      <c r="B44" s="6">
        <f>A44*B40*B30</f>
        <v>0</v>
      </c>
      <c r="C44" s="6">
        <f>A44*C40*C30</f>
        <v>0</v>
      </c>
      <c r="D44" s="6">
        <f>A44*D40*D30</f>
        <v>0</v>
      </c>
      <c r="E44" s="6">
        <f>A44*E40*E30</f>
        <v>0</v>
      </c>
      <c r="F44" s="6">
        <f>A44*F40*F30</f>
        <v>0</v>
      </c>
      <c r="G44" s="6">
        <f>A44*G40*G30</f>
        <v>0</v>
      </c>
      <c r="H44" s="6">
        <f>A44*H40*H30</f>
        <v>0</v>
      </c>
      <c r="I44" s="6">
        <f>A44*I40*I30</f>
        <v>0</v>
      </c>
    </row>
    <row r="45" spans="1:9" ht="12.75">
      <c r="A45" s="6">
        <f t="shared" si="1"/>
        <v>0.125</v>
      </c>
      <c r="B45" s="6">
        <f>A45*B40*B31</f>
        <v>0</v>
      </c>
      <c r="C45" s="6">
        <f>A45*C40*C31</f>
        <v>0</v>
      </c>
      <c r="D45" s="6">
        <f>A45*D40*D31</f>
        <v>0</v>
      </c>
      <c r="E45" s="6">
        <f>A45*E40*E31</f>
        <v>0</v>
      </c>
      <c r="F45" s="6">
        <f>A45*F40*F31</f>
        <v>0</v>
      </c>
      <c r="G45" s="6">
        <f>A45*G40*G31</f>
        <v>0</v>
      </c>
      <c r="H45" s="6">
        <f>A45*H40*H31</f>
        <v>0</v>
      </c>
      <c r="I45" s="6">
        <f>A45*I40*I31</f>
        <v>0</v>
      </c>
    </row>
    <row r="46" spans="1:9" ht="12.75">
      <c r="A46" s="6">
        <f t="shared" si="1"/>
        <v>0.125</v>
      </c>
      <c r="B46" s="6">
        <f>A46*B40*B32</f>
        <v>0</v>
      </c>
      <c r="C46" s="6">
        <f>A46*C40*C32</f>
        <v>0</v>
      </c>
      <c r="D46" s="6">
        <f>A46*D40*D32</f>
        <v>0</v>
      </c>
      <c r="E46" s="6">
        <f>A46*E40*E32</f>
        <v>0</v>
      </c>
      <c r="F46" s="6">
        <f>A46*F40*F32</f>
        <v>0</v>
      </c>
      <c r="G46" s="6">
        <f>A46*G40*G32</f>
        <v>0</v>
      </c>
      <c r="H46" s="6">
        <f>A46*H40*H32</f>
        <v>0</v>
      </c>
      <c r="I46" s="6">
        <f>A46*I40*I32</f>
        <v>0</v>
      </c>
    </row>
    <row r="47" spans="1:9" ht="12.75">
      <c r="A47" s="6">
        <f t="shared" si="1"/>
        <v>0.125</v>
      </c>
      <c r="B47" s="6">
        <f>A47*B40*B33</f>
        <v>0</v>
      </c>
      <c r="C47" s="6">
        <f>A47*C40*C33</f>
        <v>0</v>
      </c>
      <c r="D47" s="6">
        <f>A47*D40*D33</f>
        <v>0</v>
      </c>
      <c r="E47" s="6">
        <f>A47*E40*E33</f>
        <v>0</v>
      </c>
      <c r="F47" s="6">
        <f>A47*F40*F33</f>
        <v>0</v>
      </c>
      <c r="G47" s="6">
        <f>A47*G40*G33</f>
        <v>0</v>
      </c>
      <c r="H47" s="6">
        <f>A47*H40*H33</f>
        <v>0</v>
      </c>
      <c r="I47" s="6">
        <f>A47*I40*I33</f>
        <v>0</v>
      </c>
    </row>
    <row r="48" spans="1:9" ht="12.75">
      <c r="A48" s="8">
        <f t="shared" si="1"/>
        <v>0.125</v>
      </c>
      <c r="B48" s="8">
        <f>A48*B40*B34</f>
        <v>0</v>
      </c>
      <c r="C48" s="8">
        <f>A48*C40*C34</f>
        <v>0</v>
      </c>
      <c r="D48" s="8">
        <f>A48*D40*D34</f>
        <v>0</v>
      </c>
      <c r="E48" s="8">
        <f>A48*E40*E34</f>
        <v>0</v>
      </c>
      <c r="F48" s="8">
        <f>A48*F40*F34</f>
        <v>0</v>
      </c>
      <c r="G48" s="8">
        <f>A48*G40*G34</f>
        <v>0</v>
      </c>
      <c r="H48" s="8">
        <f>A48*H40*H34</f>
        <v>0</v>
      </c>
      <c r="I48" s="8">
        <f>A48*I40*I34</f>
        <v>0</v>
      </c>
    </row>
    <row r="49" spans="1:9" ht="12.75">
      <c r="A49">
        <f aca="true" t="shared" si="2" ref="A49:I49">SUM(A41:A48)</f>
        <v>1</v>
      </c>
      <c r="B49" s="6">
        <f t="shared" si="2"/>
        <v>0</v>
      </c>
      <c r="C49" s="6">
        <f t="shared" si="2"/>
        <v>0</v>
      </c>
      <c r="D49" s="6">
        <f t="shared" si="2"/>
        <v>0</v>
      </c>
      <c r="E49" s="6">
        <f t="shared" si="2"/>
        <v>0</v>
      </c>
      <c r="F49" s="6">
        <f t="shared" si="2"/>
        <v>0</v>
      </c>
      <c r="G49" s="6">
        <f t="shared" si="2"/>
        <v>0</v>
      </c>
      <c r="H49" s="6">
        <f t="shared" si="2"/>
        <v>0</v>
      </c>
      <c r="I49" s="6">
        <f t="shared" si="2"/>
        <v>0</v>
      </c>
    </row>
    <row r="51" spans="1:2" ht="12.75">
      <c r="A51" t="s">
        <v>12</v>
      </c>
      <c r="B51" s="6">
        <f>SUM(B49:I49)</f>
        <v>0</v>
      </c>
    </row>
    <row r="52" spans="1:2" ht="12.75">
      <c r="A52" t="s">
        <v>13</v>
      </c>
      <c r="B52" s="18">
        <f>B51^0.5</f>
        <v>0</v>
      </c>
    </row>
    <row r="53" spans="1:2" ht="12.75">
      <c r="A53" t="s">
        <v>32</v>
      </c>
      <c r="B53" s="18">
        <f>A41*B4+A42*B5+A43*B6+A44*B7+A45*B8+A46*B9+A47*B10+A48*B11</f>
        <v>0</v>
      </c>
    </row>
    <row r="55" ht="12.75">
      <c r="D55" s="13" t="s">
        <v>21</v>
      </c>
    </row>
    <row r="56" spans="3:5" ht="13.5" thickBot="1">
      <c r="C56" t="s">
        <v>17</v>
      </c>
      <c r="D56" t="s">
        <v>1</v>
      </c>
      <c r="E56" t="s">
        <v>1</v>
      </c>
    </row>
    <row r="57" spans="2:9" ht="12.75">
      <c r="B57" s="4" t="str">
        <f>A4</f>
        <v>C</v>
      </c>
      <c r="C57" s="4" t="str">
        <f>A5</f>
        <v>GE</v>
      </c>
      <c r="D57" s="4" t="str">
        <f>A6</f>
        <v>HD</v>
      </c>
      <c r="E57" s="4" t="str">
        <f>A7</f>
        <v>INTC</v>
      </c>
      <c r="F57" s="4" t="str">
        <f>A8</f>
        <v>JNJ</v>
      </c>
      <c r="G57" s="4" t="str">
        <f>A9</f>
        <v>MRK</v>
      </c>
      <c r="H57" s="4" t="str">
        <f>A10</f>
        <v>SBC</v>
      </c>
      <c r="I57" s="4" t="str">
        <f>A11</f>
        <v>WMT</v>
      </c>
    </row>
    <row r="58" spans="1:10" ht="12.75">
      <c r="A58" s="17" t="s">
        <v>11</v>
      </c>
      <c r="B58" s="20">
        <f>A59</f>
        <v>0.5868974433263845</v>
      </c>
      <c r="C58" s="20">
        <f>A60</f>
        <v>0.18229363094962553</v>
      </c>
      <c r="D58" s="20">
        <f>A61</f>
        <v>0</v>
      </c>
      <c r="E58" s="20">
        <f>A62</f>
        <v>0.23080892572399003</v>
      </c>
      <c r="F58" s="20">
        <f>A63</f>
        <v>0</v>
      </c>
      <c r="G58" s="20">
        <f>A64</f>
        <v>0</v>
      </c>
      <c r="H58" s="20">
        <f>A65</f>
        <v>0</v>
      </c>
      <c r="I58" s="20">
        <f>A66</f>
        <v>0</v>
      </c>
      <c r="J58" s="5"/>
    </row>
    <row r="59" spans="1:10" ht="12.75">
      <c r="A59" s="6">
        <v>0.5868974433263845</v>
      </c>
      <c r="B59" s="6">
        <f>$A59*B$58*B27</f>
        <v>0</v>
      </c>
      <c r="C59" s="6">
        <f aca="true" t="shared" si="3" ref="C59:I59">$A59*C$58*C27</f>
        <v>0</v>
      </c>
      <c r="D59" s="6">
        <f aca="true" t="shared" si="4" ref="D59:D66">$A59*D$58*D27</f>
        <v>0</v>
      </c>
      <c r="E59" s="6">
        <f t="shared" si="3"/>
        <v>0</v>
      </c>
      <c r="F59" s="6">
        <f t="shared" si="3"/>
        <v>0</v>
      </c>
      <c r="G59" s="6">
        <f t="shared" si="3"/>
        <v>0</v>
      </c>
      <c r="H59" s="6">
        <f t="shared" si="3"/>
        <v>0</v>
      </c>
      <c r="I59" s="6">
        <f t="shared" si="3"/>
        <v>0</v>
      </c>
      <c r="J59" s="5"/>
    </row>
    <row r="60" spans="1:10" ht="12.75">
      <c r="A60" s="6">
        <v>0.18229363094962553</v>
      </c>
      <c r="B60" s="6">
        <f aca="true" t="shared" si="5" ref="B60:I66">$A60*B$58*B28</f>
        <v>0</v>
      </c>
      <c r="C60" s="6">
        <f t="shared" si="5"/>
        <v>0</v>
      </c>
      <c r="D60" s="6">
        <f t="shared" si="4"/>
        <v>0</v>
      </c>
      <c r="E60" s="6">
        <f t="shared" si="5"/>
        <v>0</v>
      </c>
      <c r="F60" s="6">
        <f t="shared" si="5"/>
        <v>0</v>
      </c>
      <c r="G60" s="6">
        <f t="shared" si="5"/>
        <v>0</v>
      </c>
      <c r="H60" s="6">
        <f t="shared" si="5"/>
        <v>0</v>
      </c>
      <c r="I60" s="6">
        <f t="shared" si="5"/>
        <v>0</v>
      </c>
      <c r="J60" s="5"/>
    </row>
    <row r="61" spans="1:10" ht="12.75">
      <c r="A61" s="6">
        <v>0</v>
      </c>
      <c r="B61" s="6">
        <f t="shared" si="5"/>
        <v>0</v>
      </c>
      <c r="C61" s="6">
        <f t="shared" si="5"/>
        <v>0</v>
      </c>
      <c r="D61" s="6">
        <f t="shared" si="4"/>
        <v>0</v>
      </c>
      <c r="E61" s="6">
        <f t="shared" si="5"/>
        <v>0</v>
      </c>
      <c r="F61" s="6">
        <f t="shared" si="5"/>
        <v>0</v>
      </c>
      <c r="G61" s="6">
        <f t="shared" si="5"/>
        <v>0</v>
      </c>
      <c r="H61" s="6">
        <f t="shared" si="5"/>
        <v>0</v>
      </c>
      <c r="I61" s="6">
        <f t="shared" si="5"/>
        <v>0</v>
      </c>
      <c r="J61" s="5"/>
    </row>
    <row r="62" spans="1:10" ht="12.75">
      <c r="A62" s="6">
        <v>0.23080892572399003</v>
      </c>
      <c r="B62" s="6">
        <f t="shared" si="5"/>
        <v>0</v>
      </c>
      <c r="C62" s="6">
        <f t="shared" si="5"/>
        <v>0</v>
      </c>
      <c r="D62" s="6">
        <f t="shared" si="4"/>
        <v>0</v>
      </c>
      <c r="E62" s="6">
        <f t="shared" si="5"/>
        <v>0</v>
      </c>
      <c r="F62" s="6">
        <f t="shared" si="5"/>
        <v>0</v>
      </c>
      <c r="G62" s="6">
        <f t="shared" si="5"/>
        <v>0</v>
      </c>
      <c r="H62" s="6">
        <f t="shared" si="5"/>
        <v>0</v>
      </c>
      <c r="I62" s="6">
        <f t="shared" si="5"/>
        <v>0</v>
      </c>
      <c r="J62" s="5"/>
    </row>
    <row r="63" spans="1:10" ht="12.75">
      <c r="A63" s="6">
        <v>0</v>
      </c>
      <c r="B63" s="6">
        <f t="shared" si="5"/>
        <v>0</v>
      </c>
      <c r="C63" s="6">
        <f t="shared" si="5"/>
        <v>0</v>
      </c>
      <c r="D63" s="6">
        <f t="shared" si="4"/>
        <v>0</v>
      </c>
      <c r="E63" s="6">
        <f t="shared" si="5"/>
        <v>0</v>
      </c>
      <c r="F63" s="6">
        <f t="shared" si="5"/>
        <v>0</v>
      </c>
      <c r="G63" s="6">
        <f t="shared" si="5"/>
        <v>0</v>
      </c>
      <c r="H63" s="6">
        <f t="shared" si="5"/>
        <v>0</v>
      </c>
      <c r="I63" s="6">
        <f t="shared" si="5"/>
        <v>0</v>
      </c>
      <c r="J63" s="5"/>
    </row>
    <row r="64" spans="1:10" ht="12.75">
      <c r="A64" s="6">
        <v>0</v>
      </c>
      <c r="B64" s="6">
        <f t="shared" si="5"/>
        <v>0</v>
      </c>
      <c r="C64" s="6">
        <f t="shared" si="5"/>
        <v>0</v>
      </c>
      <c r="D64" s="6">
        <f t="shared" si="4"/>
        <v>0</v>
      </c>
      <c r="E64" s="6">
        <f t="shared" si="5"/>
        <v>0</v>
      </c>
      <c r="F64" s="6">
        <f t="shared" si="5"/>
        <v>0</v>
      </c>
      <c r="G64" s="6">
        <f t="shared" si="5"/>
        <v>0</v>
      </c>
      <c r="H64" s="6">
        <f t="shared" si="5"/>
        <v>0</v>
      </c>
      <c r="I64" s="6">
        <f t="shared" si="5"/>
        <v>0</v>
      </c>
      <c r="J64" s="5"/>
    </row>
    <row r="65" spans="1:10" ht="12.75">
      <c r="A65" s="6">
        <v>0</v>
      </c>
      <c r="B65" s="6">
        <f t="shared" si="5"/>
        <v>0</v>
      </c>
      <c r="C65" s="6">
        <f t="shared" si="5"/>
        <v>0</v>
      </c>
      <c r="D65" s="6">
        <f t="shared" si="4"/>
        <v>0</v>
      </c>
      <c r="E65" s="6">
        <f t="shared" si="5"/>
        <v>0</v>
      </c>
      <c r="F65" s="6">
        <f t="shared" si="5"/>
        <v>0</v>
      </c>
      <c r="G65" s="6">
        <f t="shared" si="5"/>
        <v>0</v>
      </c>
      <c r="H65" s="6">
        <f>$A65*H$58*H33</f>
        <v>0</v>
      </c>
      <c r="I65" s="6">
        <f t="shared" si="5"/>
        <v>0</v>
      </c>
      <c r="J65" s="5"/>
    </row>
    <row r="66" spans="1:10" ht="12.75">
      <c r="A66" s="8">
        <v>0</v>
      </c>
      <c r="B66" s="8">
        <f t="shared" si="5"/>
        <v>0</v>
      </c>
      <c r="C66" s="8">
        <f t="shared" si="5"/>
        <v>0</v>
      </c>
      <c r="D66" s="8">
        <f t="shared" si="4"/>
        <v>0</v>
      </c>
      <c r="E66" s="8">
        <f>$A66*E$58*E34</f>
        <v>0</v>
      </c>
      <c r="F66" s="8">
        <f>$A66*F$58*F34</f>
        <v>0</v>
      </c>
      <c r="G66" s="8">
        <f>$A66*G$58*G34</f>
        <v>0</v>
      </c>
      <c r="H66" s="8">
        <f>$A66*H$58*H34</f>
        <v>0</v>
      </c>
      <c r="I66" s="8">
        <f>$A66*I$58*I34</f>
        <v>0</v>
      </c>
      <c r="J66" s="5"/>
    </row>
    <row r="67" spans="1:10" ht="12.75">
      <c r="A67">
        <f aca="true" t="shared" si="6" ref="A67:I67">SUM(A59:A66)</f>
        <v>1</v>
      </c>
      <c r="B67" s="21">
        <f t="shared" si="6"/>
        <v>0</v>
      </c>
      <c r="C67" s="21">
        <f t="shared" si="6"/>
        <v>0</v>
      </c>
      <c r="D67" s="21">
        <f t="shared" si="6"/>
        <v>0</v>
      </c>
      <c r="E67" s="21">
        <f t="shared" si="6"/>
        <v>0</v>
      </c>
      <c r="F67" s="21">
        <f t="shared" si="6"/>
        <v>0</v>
      </c>
      <c r="G67" s="21">
        <f t="shared" si="6"/>
        <v>0</v>
      </c>
      <c r="H67" s="21">
        <f t="shared" si="6"/>
        <v>0</v>
      </c>
      <c r="I67" s="21">
        <f t="shared" si="6"/>
        <v>0</v>
      </c>
      <c r="J67" s="5"/>
    </row>
    <row r="69" spans="1:2" ht="12.75">
      <c r="A69" t="s">
        <v>14</v>
      </c>
      <c r="B69" s="7">
        <f>SUM(B67:I67)</f>
        <v>0</v>
      </c>
    </row>
    <row r="70" spans="1:9" ht="12.75">
      <c r="A70" t="s">
        <v>13</v>
      </c>
      <c r="B70" s="19">
        <f>B69^0.5</f>
        <v>0</v>
      </c>
      <c r="D70" s="13" t="s">
        <v>31</v>
      </c>
      <c r="I70" s="6"/>
    </row>
    <row r="71" spans="1:2" ht="12.75">
      <c r="A71" t="s">
        <v>32</v>
      </c>
      <c r="B71" s="23">
        <f>A59*B4+A60*B5+A61*B6+A62*B7+A63*B8+A64*B9+A65*B10+A66*B11</f>
        <v>0</v>
      </c>
    </row>
    <row r="72" ht="13.5" thickBot="1">
      <c r="E72" t="s">
        <v>16</v>
      </c>
    </row>
    <row r="73" spans="1:10" ht="12.75">
      <c r="A73" t="s">
        <v>30</v>
      </c>
      <c r="B73" t="s">
        <v>15</v>
      </c>
      <c r="C73" s="22" t="str">
        <f>A4</f>
        <v>C</v>
      </c>
      <c r="D73" s="22" t="str">
        <f>A5</f>
        <v>GE</v>
      </c>
      <c r="E73" s="22" t="str">
        <f>A6</f>
        <v>HD</v>
      </c>
      <c r="F73" s="22" t="str">
        <f>A7</f>
        <v>INTC</v>
      </c>
      <c r="G73" s="22" t="str">
        <f>A8</f>
        <v>JNJ</v>
      </c>
      <c r="H73" s="22" t="str">
        <f>A9</f>
        <v>MRK</v>
      </c>
      <c r="I73" s="22" t="str">
        <f>A10</f>
        <v>SBC</v>
      </c>
      <c r="J73" s="22" t="s">
        <v>9</v>
      </c>
    </row>
    <row r="74" spans="1:10" ht="12.75">
      <c r="A74" s="26">
        <v>0.09</v>
      </c>
      <c r="B74" s="19">
        <v>0.2011</v>
      </c>
      <c r="C74" s="21">
        <v>0</v>
      </c>
      <c r="D74" s="21">
        <v>0</v>
      </c>
      <c r="E74" s="21">
        <v>0.09802053885309638</v>
      </c>
      <c r="F74" s="21">
        <v>0</v>
      </c>
      <c r="G74" s="21">
        <v>0.35911662230854463</v>
      </c>
      <c r="H74" s="21">
        <v>0.26338706834349973</v>
      </c>
      <c r="I74" s="21">
        <v>0.279475770494859</v>
      </c>
      <c r="J74" s="21">
        <v>0</v>
      </c>
    </row>
    <row r="75" spans="1:10" ht="12.75">
      <c r="A75" s="26">
        <v>0.095</v>
      </c>
      <c r="B75" s="19">
        <v>0.1745</v>
      </c>
      <c r="C75" s="6">
        <v>0</v>
      </c>
      <c r="D75" s="6">
        <v>0</v>
      </c>
      <c r="E75" s="6">
        <v>0.2556900554036125</v>
      </c>
      <c r="F75" s="6">
        <v>0.04516299513138365</v>
      </c>
      <c r="G75" s="6">
        <v>0.30428247043412554</v>
      </c>
      <c r="H75" s="6">
        <v>0.16505869920998764</v>
      </c>
      <c r="I75" s="6">
        <v>0.22668654440487745</v>
      </c>
      <c r="J75" s="6">
        <v>0.0031192354160130935</v>
      </c>
    </row>
    <row r="76" spans="1:10" ht="12.75">
      <c r="A76" s="26">
        <v>0.1</v>
      </c>
      <c r="B76" s="19">
        <v>0.1672</v>
      </c>
      <c r="C76" s="6">
        <v>0</v>
      </c>
      <c r="D76" s="6">
        <v>0</v>
      </c>
      <c r="E76" s="6">
        <v>0.2742208351120864</v>
      </c>
      <c r="F76" s="6">
        <v>0.13533680695270098</v>
      </c>
      <c r="G76" s="6">
        <v>0.24535489350097536</v>
      </c>
      <c r="H76" s="6">
        <v>0.10922355913888943</v>
      </c>
      <c r="I76" s="6">
        <v>0.20507034636959187</v>
      </c>
      <c r="J76" s="6">
        <v>0.030793558925755856</v>
      </c>
    </row>
    <row r="77" spans="1:10" ht="12.75">
      <c r="A77" s="26">
        <v>0.105</v>
      </c>
      <c r="B77" s="19">
        <v>0.1708</v>
      </c>
      <c r="C77" s="6">
        <v>0.039759000059588545</v>
      </c>
      <c r="D77" s="6">
        <v>0.079776529844431</v>
      </c>
      <c r="E77" s="6">
        <v>0.24745264767321973</v>
      </c>
      <c r="F77" s="6">
        <v>0.15293181464599875</v>
      </c>
      <c r="G77" s="6">
        <v>0.2038907618773516</v>
      </c>
      <c r="H77" s="6">
        <v>0.0782935609685512</v>
      </c>
      <c r="I77" s="6">
        <v>0.17774339435023587</v>
      </c>
      <c r="J77" s="6">
        <v>0.02015229058062335</v>
      </c>
    </row>
    <row r="78" spans="1:10" ht="12.75">
      <c r="A78" s="26">
        <v>0.11</v>
      </c>
      <c r="B78" s="19">
        <v>0.1789</v>
      </c>
      <c r="C78" s="6">
        <v>0.09436165476529357</v>
      </c>
      <c r="D78" s="6">
        <v>0.1587957694685194</v>
      </c>
      <c r="E78" s="6">
        <v>0.21644797413217653</v>
      </c>
      <c r="F78" s="6">
        <v>0.1586715055614191</v>
      </c>
      <c r="G78" s="6">
        <v>0.16489213350061407</v>
      </c>
      <c r="H78" s="6">
        <v>0.052022983625869566</v>
      </c>
      <c r="I78" s="6">
        <v>0.15148077874539267</v>
      </c>
      <c r="J78" s="6">
        <v>0.003327200200715168</v>
      </c>
    </row>
    <row r="79" spans="1:10" ht="12.75">
      <c r="A79" s="26">
        <v>0.115</v>
      </c>
      <c r="B79" s="19">
        <v>0.1907</v>
      </c>
      <c r="C79" s="6">
        <v>0.14768851618264278</v>
      </c>
      <c r="D79" s="6">
        <v>0.2364618352939345</v>
      </c>
      <c r="E79" s="6">
        <v>0.1785426989213714</v>
      </c>
      <c r="F79" s="6">
        <v>0.16521870120970275</v>
      </c>
      <c r="G79" s="6">
        <v>0.12212314191832714</v>
      </c>
      <c r="H79" s="6">
        <v>0.024335167531041077</v>
      </c>
      <c r="I79" s="6">
        <v>0.12562993894298055</v>
      </c>
      <c r="J79" s="6">
        <v>0</v>
      </c>
    </row>
    <row r="80" spans="1:10" ht="12.75">
      <c r="A80" s="26">
        <v>0.12</v>
      </c>
      <c r="B80" s="19">
        <v>0.2057</v>
      </c>
      <c r="C80" s="6">
        <v>0.20104499270361245</v>
      </c>
      <c r="D80" s="6">
        <v>0.3138729525426769</v>
      </c>
      <c r="E80" s="6">
        <v>0.13925942366629435</v>
      </c>
      <c r="F80" s="6">
        <v>0.17175229114563</v>
      </c>
      <c r="G80" s="6">
        <v>0.07570469103099213</v>
      </c>
      <c r="H80" s="6">
        <v>0</v>
      </c>
      <c r="I80" s="6">
        <v>0.09836564891079438</v>
      </c>
      <c r="J80" s="6">
        <v>0</v>
      </c>
    </row>
    <row r="81" spans="1:10" ht="12.75">
      <c r="A81" s="26">
        <v>0.125</v>
      </c>
      <c r="B81" s="19">
        <v>0.2234</v>
      </c>
      <c r="C81" s="6">
        <v>0.25528037282677835</v>
      </c>
      <c r="D81" s="6">
        <v>0.39378924982116725</v>
      </c>
      <c r="E81" s="6">
        <v>0.10105584969656713</v>
      </c>
      <c r="F81" s="6">
        <v>0.17742178473796139</v>
      </c>
      <c r="G81" s="6">
        <v>0.010768894925866709</v>
      </c>
      <c r="H81" s="6">
        <v>0</v>
      </c>
      <c r="I81" s="6">
        <v>0.06168384799165899</v>
      </c>
      <c r="J81" s="6">
        <v>0</v>
      </c>
    </row>
    <row r="82" spans="1:10" ht="12.75">
      <c r="A82" s="26">
        <v>0.13</v>
      </c>
      <c r="B82" s="19">
        <v>0.2442</v>
      </c>
      <c r="C82" s="6">
        <v>0.32985070864821225</v>
      </c>
      <c r="D82" s="6">
        <v>0.4708167629713591</v>
      </c>
      <c r="E82" s="6">
        <v>0.019754272344802176</v>
      </c>
      <c r="F82" s="6">
        <v>0.17957825603562652</v>
      </c>
      <c r="G82" s="6">
        <v>0</v>
      </c>
      <c r="H82" s="6">
        <v>0</v>
      </c>
      <c r="I82" s="6">
        <v>0</v>
      </c>
      <c r="J82" s="6">
        <v>0</v>
      </c>
    </row>
    <row r="83" spans="1:10" ht="13.5" thickBot="1">
      <c r="A83" s="26">
        <v>0.135</v>
      </c>
      <c r="B83" s="24">
        <v>0.281</v>
      </c>
      <c r="C83" s="25">
        <v>0.5868974433263845</v>
      </c>
      <c r="D83" s="25">
        <v>0.18229363094962553</v>
      </c>
      <c r="E83" s="25">
        <v>0</v>
      </c>
      <c r="F83" s="25">
        <v>0.23080892572399003</v>
      </c>
      <c r="G83" s="25">
        <v>0</v>
      </c>
      <c r="H83" s="25">
        <v>0</v>
      </c>
      <c r="I83" s="25">
        <v>0</v>
      </c>
      <c r="J83" s="25">
        <v>0</v>
      </c>
    </row>
    <row r="85" spans="11:12" ht="12.75">
      <c r="K85" s="28"/>
      <c r="L85" s="29"/>
    </row>
    <row r="86" ht="12.75">
      <c r="K86" s="28"/>
    </row>
    <row r="87" ht="12.75">
      <c r="K87" s="28"/>
    </row>
    <row r="88" ht="12.75">
      <c r="K88" s="28"/>
    </row>
    <row r="89" ht="12.75">
      <c r="K89" s="28"/>
    </row>
    <row r="90" ht="12.75">
      <c r="K90" s="28"/>
    </row>
    <row r="91" ht="12.75">
      <c r="K91" s="28"/>
    </row>
  </sheetData>
  <sheetProtection/>
  <printOptions gridLines="1" headings="1"/>
  <pageMargins left="0.75" right="0.75" top="1" bottom="1" header="0.5" footer="0.5"/>
  <pageSetup fitToHeight="1" fitToWidth="1" horizontalDpi="300" verticalDpi="300" orientation="portrait" scale="8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Colorado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Rick J</dc:creator>
  <cp:keywords/>
  <dc:description/>
  <cp:lastModifiedBy>minhle</cp:lastModifiedBy>
  <cp:lastPrinted>2001-06-25T16:25:54Z</cp:lastPrinted>
  <dcterms:created xsi:type="dcterms:W3CDTF">2001-01-22T23:14:37Z</dcterms:created>
  <dcterms:modified xsi:type="dcterms:W3CDTF">2012-01-06T07:09:27Z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1469370535</vt:i4>
  </property>
  <property fmtid="{D5CDD505-2E9C-101B-9397-08002B2CF9AE}" pid="3" name="_EmailSubject">
    <vt:lpwstr>EXCEL STUFF</vt:lpwstr>
  </property>
  <property fmtid="{D5CDD505-2E9C-101B-9397-08002B2CF9AE}" pid="4" name="_AuthorEmail">
    <vt:lpwstr>Rick.Johnson@mail.biz.colostate.edu</vt:lpwstr>
  </property>
  <property fmtid="{D5CDD505-2E9C-101B-9397-08002B2CF9AE}" pid="5" name="_AuthorEmailDisplayName">
    <vt:lpwstr>Johnson,Rick</vt:lpwstr>
  </property>
  <property fmtid="{D5CDD505-2E9C-101B-9397-08002B2CF9AE}" pid="6" name="_ReviewingToolsShownOnce">
    <vt:lpwstr/>
  </property>
</Properties>
</file>